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\Desktop\Butorac et al.2024_onkoloski misevi\Nutrixa\In vivo\Microbiological analyses\"/>
    </mc:Choice>
  </mc:AlternateContent>
  <xr:revisionPtr revIDLastSave="0" documentId="13_ncr:1_{E0D296CD-94DB-4DE4-96E3-91964A7DECFB}" xr6:coauthVersionLast="47" xr6:coauthVersionMax="47" xr10:uidLastSave="{00000000-0000-0000-0000-000000000000}"/>
  <bookViews>
    <workbookView xWindow="-120" yWindow="-120" windowWidth="29040" windowHeight="15720" activeTab="1" xr2:uid="{48040799-93FC-4828-A269-44BF758C55C2}"/>
  </bookViews>
  <sheets>
    <sheet name="MRS" sheetId="1" r:id="rId1"/>
    <sheet name="TO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2" l="1"/>
  <c r="N23" i="2"/>
  <c r="N24" i="2"/>
  <c r="P23" i="2" s="1"/>
  <c r="N25" i="2"/>
  <c r="K23" i="2"/>
  <c r="J23" i="2"/>
  <c r="N69" i="1"/>
  <c r="N64" i="1"/>
  <c r="N59" i="1"/>
  <c r="M69" i="1"/>
  <c r="M64" i="1"/>
  <c r="M59" i="1"/>
  <c r="L60" i="1"/>
  <c r="L61" i="1"/>
  <c r="L64" i="1"/>
  <c r="L65" i="1"/>
  <c r="L66" i="1"/>
  <c r="L69" i="1"/>
  <c r="L70" i="1"/>
  <c r="L71" i="1"/>
  <c r="L59" i="1"/>
  <c r="N51" i="1"/>
  <c r="M51" i="1"/>
  <c r="N46" i="1"/>
  <c r="M46" i="1"/>
  <c r="N41" i="1"/>
  <c r="M41" i="1"/>
  <c r="L46" i="1"/>
  <c r="L47" i="1"/>
  <c r="L48" i="1"/>
  <c r="L51" i="1"/>
  <c r="L52" i="1"/>
  <c r="L53" i="1"/>
  <c r="L42" i="1"/>
  <c r="L43" i="1"/>
  <c r="L41" i="1"/>
  <c r="N33" i="1"/>
  <c r="N28" i="1"/>
  <c r="N23" i="1"/>
  <c r="M33" i="1"/>
  <c r="M28" i="1"/>
  <c r="M23" i="1"/>
  <c r="L28" i="1"/>
  <c r="L29" i="1"/>
  <c r="L30" i="1"/>
  <c r="L33" i="1"/>
  <c r="L34" i="1"/>
  <c r="L35" i="1"/>
  <c r="L23" i="1"/>
  <c r="L24" i="1"/>
  <c r="L25" i="1"/>
  <c r="N15" i="1"/>
  <c r="N10" i="1"/>
  <c r="M15" i="1"/>
  <c r="M10" i="1"/>
  <c r="L16" i="1"/>
  <c r="L6" i="1"/>
  <c r="L7" i="1"/>
  <c r="P69" i="2"/>
  <c r="O69" i="2"/>
  <c r="P64" i="2"/>
  <c r="O64" i="2"/>
  <c r="N65" i="2"/>
  <c r="N66" i="2"/>
  <c r="N69" i="2"/>
  <c r="N70" i="2"/>
  <c r="N71" i="2"/>
  <c r="N64" i="2"/>
  <c r="P59" i="2"/>
  <c r="O59" i="2"/>
  <c r="N60" i="2"/>
  <c r="N61" i="2"/>
  <c r="N59" i="2"/>
  <c r="P51" i="2"/>
  <c r="O51" i="2"/>
  <c r="N52" i="2"/>
  <c r="N53" i="2"/>
  <c r="N51" i="2"/>
  <c r="P46" i="2"/>
  <c r="O46" i="2"/>
  <c r="N47" i="2"/>
  <c r="N48" i="2"/>
  <c r="N46" i="2"/>
  <c r="P41" i="2"/>
  <c r="O41" i="2"/>
  <c r="N42" i="2"/>
  <c r="N43" i="2"/>
  <c r="N41" i="2"/>
  <c r="P33" i="2"/>
  <c r="O33" i="2"/>
  <c r="N34" i="2"/>
  <c r="N35" i="2"/>
  <c r="N33" i="2"/>
  <c r="P28" i="2"/>
  <c r="O28" i="2"/>
  <c r="N29" i="2"/>
  <c r="N30" i="2"/>
  <c r="N28" i="2"/>
  <c r="P15" i="2"/>
  <c r="O15" i="2"/>
  <c r="N16" i="2"/>
  <c r="N17" i="2"/>
  <c r="N15" i="2"/>
  <c r="P10" i="2"/>
  <c r="O10" i="2"/>
  <c r="N11" i="2"/>
  <c r="N12" i="2"/>
  <c r="N10" i="2"/>
  <c r="P5" i="2"/>
  <c r="O5" i="2"/>
  <c r="N6" i="2"/>
  <c r="N7" i="2"/>
  <c r="N5" i="2"/>
  <c r="K69" i="2"/>
  <c r="J69" i="2"/>
  <c r="I70" i="2"/>
  <c r="I71" i="2"/>
  <c r="I69" i="2"/>
  <c r="K64" i="2"/>
  <c r="J64" i="2"/>
  <c r="I65" i="2"/>
  <c r="I66" i="2"/>
  <c r="I64" i="2"/>
  <c r="K59" i="2"/>
  <c r="J59" i="2"/>
  <c r="I61" i="2"/>
  <c r="I60" i="2"/>
  <c r="I59" i="2"/>
  <c r="K51" i="2"/>
  <c r="J51" i="2"/>
  <c r="K46" i="2"/>
  <c r="J46" i="2"/>
  <c r="K41" i="2"/>
  <c r="J41" i="2"/>
  <c r="I51" i="2"/>
  <c r="I52" i="2"/>
  <c r="I53" i="2"/>
  <c r="I47" i="2"/>
  <c r="I48" i="2"/>
  <c r="I46" i="2"/>
  <c r="I43" i="2"/>
  <c r="I42" i="2"/>
  <c r="I41" i="2"/>
  <c r="K33" i="2"/>
  <c r="J33" i="2"/>
  <c r="I33" i="2"/>
  <c r="I34" i="2"/>
  <c r="I35" i="2"/>
  <c r="K28" i="2"/>
  <c r="J28" i="2"/>
  <c r="I29" i="2"/>
  <c r="I30" i="2"/>
  <c r="I28" i="2"/>
  <c r="I23" i="2"/>
  <c r="K15" i="2"/>
  <c r="J15" i="2"/>
  <c r="I17" i="2"/>
  <c r="I16" i="2"/>
  <c r="I15" i="2"/>
  <c r="K10" i="2"/>
  <c r="J10" i="2"/>
  <c r="I12" i="2"/>
  <c r="I11" i="2"/>
  <c r="I10" i="2"/>
  <c r="K5" i="2"/>
  <c r="J5" i="2"/>
  <c r="I7" i="2"/>
  <c r="I6" i="2"/>
  <c r="I5" i="2"/>
  <c r="I23" i="1"/>
  <c r="J70" i="1"/>
  <c r="J71" i="1"/>
  <c r="J69" i="1"/>
  <c r="I70" i="1"/>
  <c r="I71" i="1"/>
  <c r="I69" i="1"/>
  <c r="J66" i="1"/>
  <c r="I66" i="1"/>
  <c r="J65" i="1"/>
  <c r="I65" i="1"/>
  <c r="J64" i="1"/>
  <c r="I64" i="1"/>
  <c r="J60" i="1"/>
  <c r="J61" i="1"/>
  <c r="J59" i="1"/>
  <c r="I60" i="1"/>
  <c r="I61" i="1"/>
  <c r="I59" i="1"/>
  <c r="J53" i="1"/>
  <c r="J52" i="1"/>
  <c r="J51" i="1"/>
  <c r="I53" i="1"/>
  <c r="I52" i="1"/>
  <c r="I51" i="1"/>
  <c r="J47" i="1"/>
  <c r="J48" i="1"/>
  <c r="J46" i="1"/>
  <c r="I47" i="1"/>
  <c r="I48" i="1"/>
  <c r="I46" i="1"/>
  <c r="J43" i="1"/>
  <c r="I43" i="1"/>
  <c r="J42" i="1"/>
  <c r="I42" i="1"/>
  <c r="J41" i="1"/>
  <c r="I41" i="1"/>
  <c r="J35" i="1"/>
  <c r="I35" i="1"/>
  <c r="J34" i="1"/>
  <c r="I34" i="1"/>
  <c r="J33" i="1"/>
  <c r="I33" i="1"/>
  <c r="J30" i="1"/>
  <c r="I30" i="1"/>
  <c r="J29" i="1"/>
  <c r="I29" i="1"/>
  <c r="J28" i="1"/>
  <c r="I28" i="1"/>
  <c r="J25" i="1"/>
  <c r="I25" i="1"/>
  <c r="J24" i="1"/>
  <c r="I24" i="1"/>
  <c r="J23" i="1"/>
  <c r="J16" i="1"/>
  <c r="J17" i="1"/>
  <c r="J15" i="1"/>
  <c r="I16" i="1"/>
  <c r="I17" i="1"/>
  <c r="L17" i="1" s="1"/>
  <c r="I15" i="1"/>
  <c r="L15" i="1" s="1"/>
  <c r="J11" i="1"/>
  <c r="J12" i="1"/>
  <c r="J10" i="1"/>
  <c r="I11" i="1"/>
  <c r="L11" i="1" s="1"/>
  <c r="I12" i="1"/>
  <c r="L12" i="1" s="1"/>
  <c r="I10" i="1"/>
  <c r="L10" i="1" s="1"/>
  <c r="J6" i="1"/>
  <c r="J7" i="1"/>
  <c r="I6" i="1"/>
  <c r="I7" i="1"/>
  <c r="J5" i="1"/>
  <c r="I5" i="1"/>
  <c r="L5" i="1" s="1"/>
  <c r="M5" i="1" l="1"/>
  <c r="N5" i="1"/>
</calcChain>
</file>

<file path=xl/sharedStrings.xml><?xml version="1.0" encoding="utf-8"?>
<sst xmlns="http://schemas.openxmlformats.org/spreadsheetml/2006/main" count="295" uniqueCount="56">
  <si>
    <t>1.1. (I)</t>
  </si>
  <si>
    <t>1.1. (II)</t>
  </si>
  <si>
    <t>1.1. (III)</t>
  </si>
  <si>
    <t>prije hranjenja</t>
  </si>
  <si>
    <t>previše</t>
  </si>
  <si>
    <t>average</t>
  </si>
  <si>
    <t>st.dev.</t>
  </si>
  <si>
    <t>1.2. (I)</t>
  </si>
  <si>
    <t>1.2. (II)</t>
  </si>
  <si>
    <t>nakon 9 dana hranjenja</t>
  </si>
  <si>
    <t>nakon 15 dana hranjenja</t>
  </si>
  <si>
    <t>1.2. (III)</t>
  </si>
  <si>
    <t>1.3. (II)</t>
  </si>
  <si>
    <t>1.3. (III)</t>
  </si>
  <si>
    <t>1.3. (I)</t>
  </si>
  <si>
    <t>2.1. (I)</t>
  </si>
  <si>
    <t>2.1. (II)</t>
  </si>
  <si>
    <t>2.1. (III)</t>
  </si>
  <si>
    <t>2.2. (I)</t>
  </si>
  <si>
    <t>2.2. (II)</t>
  </si>
  <si>
    <t>2.2. (III)</t>
  </si>
  <si>
    <t>2.3. (I)</t>
  </si>
  <si>
    <t>2.3. (II)</t>
  </si>
  <si>
    <t>2.3. (III)</t>
  </si>
  <si>
    <t>nakon kemoterapije</t>
  </si>
  <si>
    <t>3.1. (I)</t>
  </si>
  <si>
    <t>3.1. (II)</t>
  </si>
  <si>
    <t>3.1. (III)</t>
  </si>
  <si>
    <t>3.2. (I)</t>
  </si>
  <si>
    <t>3.2. (II)</t>
  </si>
  <si>
    <t>3.2. (III)</t>
  </si>
  <si>
    <t>3.3. (I)</t>
  </si>
  <si>
    <t>3.3. (II)</t>
  </si>
  <si>
    <t>3.3. (III)</t>
  </si>
  <si>
    <t>4.1. (I)</t>
  </si>
  <si>
    <t>4.1. (II)</t>
  </si>
  <si>
    <t>4.1. (III)</t>
  </si>
  <si>
    <t>4.2. (I)</t>
  </si>
  <si>
    <t>4.2. (II)</t>
  </si>
  <si>
    <t>4.2. (III)</t>
  </si>
  <si>
    <t>4.3. (I)</t>
  </si>
  <si>
    <t>4.3. (II)</t>
  </si>
  <si>
    <t>4.3. (III)</t>
  </si>
  <si>
    <t xml:space="preserve"> </t>
  </si>
  <si>
    <t>log10</t>
  </si>
  <si>
    <t>LOG10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</si>
  <si>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</si>
  <si>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STD</t>
  </si>
  <si>
    <t>STD+chemo</t>
  </si>
  <si>
    <t>INOV - ON</t>
  </si>
  <si>
    <t>INOV - ON + chemo</t>
  </si>
  <si>
    <t>INOV-ON</t>
  </si>
  <si>
    <t>INOV-ON+chemo</t>
  </si>
  <si>
    <t>before feeding</t>
  </si>
  <si>
    <t>9 day</t>
  </si>
  <si>
    <t>15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</si>
</sst>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11" fontId="0" fillId="0" borderId="0" xfId="0" applyNumberFormat="1"/>
    <xf numFmtId="11" fontId="1" fillId="0" borderId="0" xfId="0" applyNumberFormat="1" applyFont="1"/>
    <xf numFmtId="165" fontId="0" fillId="0" borderId="0" xfId="0" applyNumberFormat="1"/>
    <xf numFmtId="164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DE1"/>
      <color rgb="FF8FA2D4"/>
      <color rgb="FFFF3399"/>
      <color rgb="FF9966FF"/>
      <color rgb="FF9933FF"/>
      <color rgb="FF66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7D140-18EF-4DD7-96ED-A3A6DE4EA637}">
  <dimension ref="A1:N71"/>
  <sheetViews>
    <sheetView topLeftCell="A28" workbookViewId="0">
      <selection activeCell="A57" activeCellId="3" sqref="B3:J3 B21:J21 B39:J39 A57:K57"/>
    </sheetView>
  </sheetViews>
  <sheetFormatPr defaultRowHeight="15" x14ac:dyDescent="0.25"/>
  <cols>
    <col min="10" max="10" width="10" bestFit="1" customWidth="1"/>
    <col min="13" max="13" width="18.28515625" customWidth="1"/>
  </cols>
  <sheetData>
    <row r="1" spans="1:14" x14ac:dyDescent="0.25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3" spans="1:14" x14ac:dyDescent="0.25">
      <c r="B3" s="15" t="s">
        <v>47</v>
      </c>
      <c r="C3" s="15"/>
      <c r="D3" s="15"/>
      <c r="E3" s="15"/>
      <c r="F3" s="15"/>
      <c r="G3" s="15"/>
      <c r="H3" s="15"/>
      <c r="I3" s="15"/>
      <c r="J3" s="15"/>
      <c r="L3" s="10" t="s">
        <v>45</v>
      </c>
      <c r="M3" s="10"/>
      <c r="N3" s="10"/>
    </row>
    <row r="4" spans="1:14" x14ac:dyDescent="0.25">
      <c r="B4" s="1"/>
      <c r="C4" s="1">
        <v>-1</v>
      </c>
      <c r="D4" s="1">
        <v>-2</v>
      </c>
      <c r="E4" s="1">
        <v>-3</v>
      </c>
      <c r="F4">
        <v>-4</v>
      </c>
      <c r="G4">
        <v>-5</v>
      </c>
      <c r="H4">
        <v>-6</v>
      </c>
      <c r="I4" s="2" t="s">
        <v>5</v>
      </c>
      <c r="J4" s="2" t="s">
        <v>6</v>
      </c>
      <c r="L4" s="10" t="s">
        <v>5</v>
      </c>
      <c r="M4" s="10"/>
      <c r="N4" s="2" t="s">
        <v>6</v>
      </c>
    </row>
    <row r="5" spans="1:14" x14ac:dyDescent="0.25">
      <c r="A5" s="12" t="s">
        <v>3</v>
      </c>
      <c r="B5" t="s">
        <v>0</v>
      </c>
      <c r="C5" t="s">
        <v>4</v>
      </c>
      <c r="D5" t="s">
        <v>4</v>
      </c>
      <c r="E5" t="s">
        <v>4</v>
      </c>
      <c r="F5" t="s">
        <v>4</v>
      </c>
      <c r="G5" s="4">
        <v>240000000</v>
      </c>
      <c r="H5" s="4">
        <v>100000000</v>
      </c>
      <c r="I5" s="5">
        <f>AVERAGE(G5:H5)</f>
        <v>170000000</v>
      </c>
      <c r="J5" s="5">
        <f>STDEV(G5:H5)</f>
        <v>98994949.366116658</v>
      </c>
      <c r="L5" s="6">
        <f>LOG10(I5)</f>
        <v>8.2304489213782741</v>
      </c>
      <c r="M5" s="9">
        <f>AVERAGE(L5:L7)</f>
        <v>8.2430920616346341</v>
      </c>
      <c r="N5" s="9">
        <f>STDEV(L5:L7)</f>
        <v>8.8723839105452798E-2</v>
      </c>
    </row>
    <row r="6" spans="1:14" x14ac:dyDescent="0.25">
      <c r="A6" s="12"/>
      <c r="B6" t="s">
        <v>1</v>
      </c>
      <c r="C6" t="s">
        <v>4</v>
      </c>
      <c r="D6" t="s">
        <v>4</v>
      </c>
      <c r="E6" t="s">
        <v>4</v>
      </c>
      <c r="F6" t="s">
        <v>4</v>
      </c>
      <c r="G6" s="4">
        <v>185000000</v>
      </c>
      <c r="H6" s="4">
        <v>250000000</v>
      </c>
      <c r="I6" s="5">
        <f t="shared" ref="I6:I7" si="0">AVERAGE(G6:H6)</f>
        <v>217500000</v>
      </c>
      <c r="J6" s="5">
        <f t="shared" ref="J6:J7" si="1">STDEV(G6:H6)</f>
        <v>45961940.77712559</v>
      </c>
      <c r="L6" s="6">
        <f t="shared" ref="L6:L35" si="2">LOG10(I6)</f>
        <v>8.3374592612906557</v>
      </c>
      <c r="M6" s="9"/>
      <c r="N6" s="9"/>
    </row>
    <row r="7" spans="1:14" x14ac:dyDescent="0.25">
      <c r="A7" s="12"/>
      <c r="B7" t="s">
        <v>2</v>
      </c>
      <c r="C7" t="s">
        <v>4</v>
      </c>
      <c r="D7" t="s">
        <v>4</v>
      </c>
      <c r="E7" t="s">
        <v>4</v>
      </c>
      <c r="F7" t="s">
        <v>4</v>
      </c>
      <c r="G7" s="4">
        <v>190000000</v>
      </c>
      <c r="H7" s="4">
        <v>100000000</v>
      </c>
      <c r="I7" s="5">
        <f t="shared" si="0"/>
        <v>145000000</v>
      </c>
      <c r="J7" s="5">
        <f t="shared" si="1"/>
        <v>63639610.306789279</v>
      </c>
      <c r="L7" s="6">
        <f t="shared" si="2"/>
        <v>8.1613680022349744</v>
      </c>
      <c r="M7" s="9"/>
      <c r="N7" s="9"/>
    </row>
    <row r="8" spans="1:14" x14ac:dyDescent="0.25">
      <c r="A8" s="3"/>
      <c r="L8" s="6"/>
    </row>
    <row r="9" spans="1:14" x14ac:dyDescent="0.25">
      <c r="I9" s="2" t="s">
        <v>5</v>
      </c>
      <c r="J9" s="2" t="s">
        <v>6</v>
      </c>
      <c r="L9" s="6"/>
    </row>
    <row r="10" spans="1:14" x14ac:dyDescent="0.25">
      <c r="A10" s="12" t="s">
        <v>9</v>
      </c>
      <c r="B10" t="s">
        <v>7</v>
      </c>
      <c r="C10" t="s">
        <v>4</v>
      </c>
      <c r="D10" t="s">
        <v>4</v>
      </c>
      <c r="E10" t="s">
        <v>4</v>
      </c>
      <c r="F10" t="s">
        <v>4</v>
      </c>
      <c r="G10" s="4">
        <v>190000000</v>
      </c>
      <c r="H10" s="4">
        <v>400000000</v>
      </c>
      <c r="I10" s="5">
        <f>AVERAGE(G10:H10)</f>
        <v>295000000</v>
      </c>
      <c r="J10" s="5">
        <f>STDEV(G10:H10)</f>
        <v>148492424.04917499</v>
      </c>
      <c r="L10" s="6">
        <f t="shared" si="2"/>
        <v>8.4698220159781634</v>
      </c>
      <c r="M10" s="9">
        <f>AVERAGE(L10:L12)</f>
        <v>8.2437379219447031</v>
      </c>
      <c r="N10" s="9">
        <f>STDEV(L10:L12)</f>
        <v>0.24893758259308291</v>
      </c>
    </row>
    <row r="11" spans="1:14" x14ac:dyDescent="0.25">
      <c r="A11" s="12"/>
      <c r="B11" t="s">
        <v>8</v>
      </c>
      <c r="C11" t="s">
        <v>4</v>
      </c>
      <c r="D11" t="s">
        <v>4</v>
      </c>
      <c r="E11" t="s">
        <v>4</v>
      </c>
      <c r="F11" s="4">
        <v>99500000</v>
      </c>
      <c r="G11" s="4">
        <v>85000000</v>
      </c>
      <c r="H11" s="4">
        <v>100000000</v>
      </c>
      <c r="I11" s="5">
        <f>AVERAGE(F11:H11)</f>
        <v>94833333.333333328</v>
      </c>
      <c r="J11" s="5">
        <f>STDEV(F11:H11)</f>
        <v>8519585.2794213723</v>
      </c>
      <c r="L11" s="6">
        <f t="shared" si="2"/>
        <v>7.9769610160114279</v>
      </c>
      <c r="M11" s="9"/>
      <c r="N11" s="9"/>
    </row>
    <row r="12" spans="1:14" x14ac:dyDescent="0.25">
      <c r="A12" s="12"/>
      <c r="B12" t="s">
        <v>11</v>
      </c>
      <c r="C12" t="s">
        <v>4</v>
      </c>
      <c r="D12" t="s">
        <v>4</v>
      </c>
      <c r="E12" t="s">
        <v>4</v>
      </c>
      <c r="F12" t="s">
        <v>4</v>
      </c>
      <c r="G12" s="4">
        <v>185000000</v>
      </c>
      <c r="H12" s="4">
        <v>200000000</v>
      </c>
      <c r="I12" s="5">
        <f t="shared" ref="I12" si="3">AVERAGE(G12:H12)</f>
        <v>192500000</v>
      </c>
      <c r="J12" s="5">
        <f t="shared" ref="J12" si="4">STDEV(G12:H12)</f>
        <v>10606601.717798213</v>
      </c>
      <c r="L12" s="6">
        <f t="shared" si="2"/>
        <v>8.2844307338445198</v>
      </c>
      <c r="M12" s="9"/>
      <c r="N12" s="9"/>
    </row>
    <row r="13" spans="1:14" x14ac:dyDescent="0.25">
      <c r="L13" s="6"/>
      <c r="M13" s="6"/>
      <c r="N13" s="6"/>
    </row>
    <row r="14" spans="1:14" x14ac:dyDescent="0.25">
      <c r="I14" s="2" t="s">
        <v>5</v>
      </c>
      <c r="J14" s="2" t="s">
        <v>6</v>
      </c>
      <c r="L14" s="6"/>
      <c r="M14" s="6"/>
      <c r="N14" s="6"/>
    </row>
    <row r="15" spans="1:14" x14ac:dyDescent="0.25">
      <c r="A15" s="12" t="s">
        <v>10</v>
      </c>
      <c r="B15" t="s">
        <v>14</v>
      </c>
      <c r="C15" t="s">
        <v>4</v>
      </c>
      <c r="D15" t="s">
        <v>4</v>
      </c>
      <c r="E15" t="s">
        <v>4</v>
      </c>
      <c r="F15" t="s">
        <v>4</v>
      </c>
      <c r="G15" s="4">
        <v>375000000</v>
      </c>
      <c r="H15" s="4">
        <v>650000000</v>
      </c>
      <c r="I15" s="5">
        <f>AVERAGE(G15:H15)</f>
        <v>512500000</v>
      </c>
      <c r="J15" s="5">
        <f>STDEV(G15:H15)</f>
        <v>194454364.82630056</v>
      </c>
      <c r="L15" s="6">
        <f t="shared" si="2"/>
        <v>8.7096938697277917</v>
      </c>
      <c r="M15" s="9">
        <f>AVERAGE(L15:L17)</f>
        <v>8.731778485108789</v>
      </c>
      <c r="N15" s="9">
        <f>STDEV(L15:L17)</f>
        <v>7.1041920690119581E-2</v>
      </c>
    </row>
    <row r="16" spans="1:14" x14ac:dyDescent="0.25">
      <c r="A16" s="12"/>
      <c r="B16" t="s">
        <v>12</v>
      </c>
      <c r="C16" t="s">
        <v>4</v>
      </c>
      <c r="D16" t="s">
        <v>4</v>
      </c>
      <c r="E16" t="s">
        <v>4</v>
      </c>
      <c r="F16" t="s">
        <v>4</v>
      </c>
      <c r="G16" s="4">
        <v>395000000</v>
      </c>
      <c r="H16" s="4">
        <v>550000000</v>
      </c>
      <c r="I16" s="5">
        <f t="shared" ref="I16:I17" si="5">AVERAGE(G16:H16)</f>
        <v>472500000</v>
      </c>
      <c r="J16" s="5">
        <f t="shared" ref="J16:J17" si="6">STDEV(G16:H16)</f>
        <v>109601551.08391486</v>
      </c>
      <c r="L16" s="6">
        <f t="shared" si="2"/>
        <v>8.6744018128452822</v>
      </c>
      <c r="M16" s="9"/>
      <c r="N16" s="9"/>
    </row>
    <row r="17" spans="1:14" x14ac:dyDescent="0.25">
      <c r="A17" s="12"/>
      <c r="B17" t="s">
        <v>13</v>
      </c>
      <c r="C17" t="s">
        <v>4</v>
      </c>
      <c r="D17" t="s">
        <v>4</v>
      </c>
      <c r="E17" t="s">
        <v>4</v>
      </c>
      <c r="F17" t="s">
        <v>4</v>
      </c>
      <c r="G17" s="4">
        <v>445000000</v>
      </c>
      <c r="H17" s="4">
        <v>850000000</v>
      </c>
      <c r="I17" s="5">
        <f t="shared" si="5"/>
        <v>647500000</v>
      </c>
      <c r="J17" s="5">
        <f t="shared" si="6"/>
        <v>286378246.38055176</v>
      </c>
      <c r="L17" s="6">
        <f t="shared" si="2"/>
        <v>8.8112397727532894</v>
      </c>
      <c r="M17" s="9"/>
      <c r="N17" s="9"/>
    </row>
    <row r="18" spans="1:14" x14ac:dyDescent="0.25">
      <c r="L18" s="6"/>
    </row>
    <row r="19" spans="1:14" x14ac:dyDescent="0.25">
      <c r="L19" s="6"/>
    </row>
    <row r="20" spans="1:14" x14ac:dyDescent="0.25">
      <c r="L20" s="6"/>
    </row>
    <row r="21" spans="1:14" x14ac:dyDescent="0.25">
      <c r="B21" s="16" t="s">
        <v>48</v>
      </c>
      <c r="C21" s="16"/>
      <c r="D21" s="16"/>
      <c r="E21" s="16"/>
      <c r="F21" s="16"/>
      <c r="G21" s="16"/>
      <c r="H21" s="16"/>
      <c r="I21" s="16"/>
      <c r="J21" s="16"/>
      <c r="L21" s="9" t="s">
        <v>45</v>
      </c>
      <c r="M21" s="9"/>
      <c r="N21" s="9"/>
    </row>
    <row r="22" spans="1:14" x14ac:dyDescent="0.25">
      <c r="B22" s="1"/>
      <c r="C22" s="1">
        <v>-1</v>
      </c>
      <c r="D22" s="1">
        <v>-2</v>
      </c>
      <c r="E22" s="1">
        <v>-3</v>
      </c>
      <c r="F22">
        <v>-4</v>
      </c>
      <c r="G22">
        <v>-5</v>
      </c>
      <c r="H22">
        <v>-6</v>
      </c>
      <c r="I22" s="2" t="s">
        <v>5</v>
      </c>
      <c r="J22" s="2" t="s">
        <v>6</v>
      </c>
      <c r="L22" s="10" t="s">
        <v>5</v>
      </c>
      <c r="M22" s="10"/>
      <c r="N22" s="2" t="s">
        <v>6</v>
      </c>
    </row>
    <row r="23" spans="1:14" x14ac:dyDescent="0.25">
      <c r="A23" s="12" t="s">
        <v>3</v>
      </c>
      <c r="B23" t="s">
        <v>15</v>
      </c>
      <c r="C23" t="s">
        <v>4</v>
      </c>
      <c r="D23" t="s">
        <v>4</v>
      </c>
      <c r="E23" t="s">
        <v>4</v>
      </c>
      <c r="F23" t="s">
        <v>4</v>
      </c>
      <c r="G23" s="4">
        <v>365000000</v>
      </c>
      <c r="H23" s="4">
        <v>100000000</v>
      </c>
      <c r="I23" s="5">
        <f>AVERAGE(G23:H23)</f>
        <v>232500000</v>
      </c>
      <c r="J23" s="5">
        <f>STDEV(G23:H23)</f>
        <v>187383297.01443508</v>
      </c>
      <c r="L23" s="6">
        <f t="shared" si="2"/>
        <v>8.3664229572259732</v>
      </c>
      <c r="M23" s="9">
        <f>AVERAGE(L23:L25)</f>
        <v>8.3785539248188154</v>
      </c>
      <c r="N23" s="11">
        <f>STDEV(L23:L25)</f>
        <v>1.3804946176818383E-2</v>
      </c>
    </row>
    <row r="24" spans="1:14" x14ac:dyDescent="0.25">
      <c r="A24" s="12"/>
      <c r="B24" t="s">
        <v>16</v>
      </c>
      <c r="C24" t="s">
        <v>4</v>
      </c>
      <c r="D24" t="s">
        <v>4</v>
      </c>
      <c r="E24" t="s">
        <v>4</v>
      </c>
      <c r="F24" t="s">
        <v>4</v>
      </c>
      <c r="G24" s="4">
        <v>195000000</v>
      </c>
      <c r="H24" s="4">
        <v>300000000</v>
      </c>
      <c r="I24" s="5">
        <f t="shared" ref="I24:I25" si="7">AVERAGE(G24:H24)</f>
        <v>247500000</v>
      </c>
      <c r="J24" s="5">
        <f t="shared" ref="J24:J25" si="8">STDEV(G24:H24)</f>
        <v>74246212.024587497</v>
      </c>
      <c r="L24" s="6">
        <f t="shared" si="2"/>
        <v>8.3935752032695881</v>
      </c>
      <c r="M24" s="10"/>
      <c r="N24" s="11"/>
    </row>
    <row r="25" spans="1:14" x14ac:dyDescent="0.25">
      <c r="A25" s="12"/>
      <c r="B25" t="s">
        <v>17</v>
      </c>
      <c r="C25" t="s">
        <v>4</v>
      </c>
      <c r="D25" t="s">
        <v>4</v>
      </c>
      <c r="E25" t="s">
        <v>4</v>
      </c>
      <c r="F25" t="s">
        <v>4</v>
      </c>
      <c r="G25" s="4">
        <v>175000000</v>
      </c>
      <c r="H25" s="4">
        <v>300000000</v>
      </c>
      <c r="I25" s="5">
        <f t="shared" si="7"/>
        <v>237500000</v>
      </c>
      <c r="J25" s="5">
        <f t="shared" si="8"/>
        <v>88388347.64831844</v>
      </c>
      <c r="L25" s="6">
        <f t="shared" si="2"/>
        <v>8.3756636139608851</v>
      </c>
      <c r="M25" s="10"/>
      <c r="N25" s="11"/>
    </row>
    <row r="26" spans="1:14" x14ac:dyDescent="0.25">
      <c r="A26" s="3"/>
      <c r="L26" s="6"/>
      <c r="N26" s="7"/>
    </row>
    <row r="27" spans="1:14" x14ac:dyDescent="0.25">
      <c r="I27" s="2" t="s">
        <v>5</v>
      </c>
      <c r="J27" s="2" t="s">
        <v>6</v>
      </c>
      <c r="L27" s="6"/>
      <c r="N27" s="7"/>
    </row>
    <row r="28" spans="1:14" x14ac:dyDescent="0.25">
      <c r="A28" s="12" t="s">
        <v>24</v>
      </c>
      <c r="B28" t="s">
        <v>18</v>
      </c>
      <c r="C28" t="s">
        <v>4</v>
      </c>
      <c r="D28" t="s">
        <v>4</v>
      </c>
      <c r="E28" t="s">
        <v>4</v>
      </c>
      <c r="F28" t="s">
        <v>4</v>
      </c>
      <c r="G28" s="4">
        <v>295000000</v>
      </c>
      <c r="H28" s="4">
        <v>400000000</v>
      </c>
      <c r="I28" s="5">
        <f>AVERAGE(G28:H28)</f>
        <v>347500000</v>
      </c>
      <c r="J28" s="5">
        <f>STDEV(G28:H28)</f>
        <v>74246212.024587497</v>
      </c>
      <c r="L28" s="6">
        <f t="shared" si="2"/>
        <v>8.5409548089261325</v>
      </c>
      <c r="M28" s="9">
        <f>AVERAGE(L28:L30)</f>
        <v>8.5678770698523117</v>
      </c>
      <c r="N28" s="11">
        <f>STDEV(L28:L30)</f>
        <v>7.3263775546281135E-2</v>
      </c>
    </row>
    <row r="29" spans="1:14" x14ac:dyDescent="0.25">
      <c r="A29" s="12"/>
      <c r="B29" t="s">
        <v>19</v>
      </c>
      <c r="C29" t="s">
        <v>4</v>
      </c>
      <c r="D29" t="s">
        <v>4</v>
      </c>
      <c r="E29" t="s">
        <v>4</v>
      </c>
      <c r="F29" s="4" t="s">
        <v>4</v>
      </c>
      <c r="G29" s="4">
        <v>345000000</v>
      </c>
      <c r="H29" s="4">
        <v>550000000</v>
      </c>
      <c r="I29" s="5">
        <f>AVERAGE(F29:H29)</f>
        <v>447500000</v>
      </c>
      <c r="J29" s="5">
        <f>STDEV(F29:H29)</f>
        <v>144956890.14324224</v>
      </c>
      <c r="L29" s="6">
        <f t="shared" si="2"/>
        <v>8.6507930396519299</v>
      </c>
      <c r="M29" s="10"/>
      <c r="N29" s="11"/>
    </row>
    <row r="30" spans="1:14" x14ac:dyDescent="0.25">
      <c r="A30" s="12"/>
      <c r="B30" t="s">
        <v>20</v>
      </c>
      <c r="C30" t="s">
        <v>4</v>
      </c>
      <c r="D30" t="s">
        <v>4</v>
      </c>
      <c r="E30" t="s">
        <v>4</v>
      </c>
      <c r="F30" t="s">
        <v>4</v>
      </c>
      <c r="G30" s="4">
        <v>300000000</v>
      </c>
      <c r="H30" s="4">
        <v>350000000</v>
      </c>
      <c r="I30" s="5">
        <f t="shared" ref="I30" si="9">AVERAGE(G30:H30)</f>
        <v>325000000</v>
      </c>
      <c r="J30" s="5">
        <f t="shared" ref="J30" si="10">STDEV(G30:H30)</f>
        <v>35355339.059327379</v>
      </c>
      <c r="L30" s="6">
        <f t="shared" si="2"/>
        <v>8.5118833609788744</v>
      </c>
      <c r="M30" s="10"/>
      <c r="N30" s="11"/>
    </row>
    <row r="31" spans="1:14" x14ac:dyDescent="0.25">
      <c r="L31" s="6"/>
      <c r="N31" s="7"/>
    </row>
    <row r="32" spans="1:14" x14ac:dyDescent="0.25">
      <c r="I32" s="2" t="s">
        <v>5</v>
      </c>
      <c r="J32" s="2" t="s">
        <v>6</v>
      </c>
      <c r="L32" s="6"/>
      <c r="N32" s="7"/>
    </row>
    <row r="33" spans="1:14" ht="15" customHeight="1" x14ac:dyDescent="0.25">
      <c r="A33" s="12" t="s">
        <v>10</v>
      </c>
      <c r="B33" t="s">
        <v>21</v>
      </c>
      <c r="C33" t="s">
        <v>4</v>
      </c>
      <c r="D33" t="s">
        <v>4</v>
      </c>
      <c r="E33" t="s">
        <v>4</v>
      </c>
      <c r="F33" t="s">
        <v>4</v>
      </c>
      <c r="G33" s="4">
        <v>375000000</v>
      </c>
      <c r="H33" s="4">
        <v>450000000</v>
      </c>
      <c r="I33" s="5">
        <f>AVERAGE(G33:H33)</f>
        <v>412500000</v>
      </c>
      <c r="J33" s="5">
        <f>STDEV(G33:H33)</f>
        <v>53033008.588991061</v>
      </c>
      <c r="L33" s="6">
        <f t="shared" si="2"/>
        <v>8.6154239528859442</v>
      </c>
      <c r="M33" s="9">
        <f>AVERAGE(L33:L35)</f>
        <v>8.606390184420265</v>
      </c>
      <c r="N33" s="11">
        <f>STDEV(L33:L35)</f>
        <v>0.10385783153416384</v>
      </c>
    </row>
    <row r="34" spans="1:14" x14ac:dyDescent="0.25">
      <c r="A34" s="12"/>
      <c r="B34" t="s">
        <v>22</v>
      </c>
      <c r="C34" t="s">
        <v>4</v>
      </c>
      <c r="D34" t="s">
        <v>4</v>
      </c>
      <c r="E34" t="s">
        <v>4</v>
      </c>
      <c r="F34" t="s">
        <v>4</v>
      </c>
      <c r="G34" s="4">
        <v>380000000</v>
      </c>
      <c r="H34" s="4">
        <v>250000000</v>
      </c>
      <c r="I34" s="5">
        <f t="shared" ref="I34:I35" si="11">AVERAGE(G34:H34)</f>
        <v>315000000</v>
      </c>
      <c r="J34" s="5">
        <f t="shared" ref="J34:J35" si="12">STDEV(G34:H34)</f>
        <v>91923881.554251179</v>
      </c>
      <c r="L34" s="6">
        <f t="shared" si="2"/>
        <v>8.4983105537896009</v>
      </c>
      <c r="M34" s="10"/>
      <c r="N34" s="11"/>
    </row>
    <row r="35" spans="1:14" x14ac:dyDescent="0.25">
      <c r="A35" s="12"/>
      <c r="B35" t="s">
        <v>23</v>
      </c>
      <c r="C35" t="s">
        <v>4</v>
      </c>
      <c r="D35" t="s">
        <v>4</v>
      </c>
      <c r="E35" t="s">
        <v>4</v>
      </c>
      <c r="F35" t="s">
        <v>4</v>
      </c>
      <c r="G35" s="4">
        <v>515000000</v>
      </c>
      <c r="H35" s="4">
        <v>500000000</v>
      </c>
      <c r="I35" s="5">
        <f t="shared" si="11"/>
        <v>507500000</v>
      </c>
      <c r="J35" s="5">
        <f t="shared" si="12"/>
        <v>10606601.717798213</v>
      </c>
      <c r="L35" s="6">
        <f t="shared" si="2"/>
        <v>8.7054360465852501</v>
      </c>
      <c r="M35" s="10"/>
      <c r="N35" s="11"/>
    </row>
    <row r="39" spans="1:14" x14ac:dyDescent="0.25">
      <c r="B39" s="17" t="s">
        <v>49</v>
      </c>
      <c r="C39" s="17"/>
      <c r="D39" s="17"/>
      <c r="E39" s="17"/>
      <c r="F39" s="17"/>
      <c r="G39" s="17"/>
      <c r="H39" s="17"/>
      <c r="I39" s="17"/>
      <c r="J39" s="17"/>
      <c r="L39" s="10" t="s">
        <v>45</v>
      </c>
      <c r="M39" s="10"/>
      <c r="N39" s="10"/>
    </row>
    <row r="40" spans="1:14" x14ac:dyDescent="0.25">
      <c r="B40" s="1"/>
      <c r="C40" s="1">
        <v>-1</v>
      </c>
      <c r="D40" s="1">
        <v>-2</v>
      </c>
      <c r="E40" s="1">
        <v>-3</v>
      </c>
      <c r="F40">
        <v>-4</v>
      </c>
      <c r="G40">
        <v>-5</v>
      </c>
      <c r="H40">
        <v>-6</v>
      </c>
      <c r="I40" s="2" t="s">
        <v>5</v>
      </c>
      <c r="J40" s="2" t="s">
        <v>6</v>
      </c>
      <c r="L40" s="10" t="s">
        <v>5</v>
      </c>
      <c r="M40" s="10"/>
      <c r="N40" s="2" t="s">
        <v>6</v>
      </c>
    </row>
    <row r="41" spans="1:14" x14ac:dyDescent="0.25">
      <c r="A41" s="12" t="s">
        <v>3</v>
      </c>
      <c r="B41" t="s">
        <v>25</v>
      </c>
      <c r="C41" t="s">
        <v>4</v>
      </c>
      <c r="D41" t="s">
        <v>4</v>
      </c>
      <c r="E41" t="s">
        <v>4</v>
      </c>
      <c r="F41" t="s">
        <v>4</v>
      </c>
      <c r="G41" s="4">
        <v>325000000</v>
      </c>
      <c r="H41" s="4">
        <v>350000000</v>
      </c>
      <c r="I41" s="5">
        <f>AVERAGE(G41:H41)</f>
        <v>337500000</v>
      </c>
      <c r="J41" s="5">
        <f>STDEV(G41:H41)</f>
        <v>17677669.529663689</v>
      </c>
      <c r="L41" s="6">
        <f>LOG10(I41)</f>
        <v>8.528273777167044</v>
      </c>
      <c r="M41" s="9">
        <f>AVERAGE(L41:L43)</f>
        <v>8.4988605238875277</v>
      </c>
      <c r="N41" s="9">
        <f>STDEV(L41:L43)</f>
        <v>4.8175939064454179E-2</v>
      </c>
    </row>
    <row r="42" spans="1:14" x14ac:dyDescent="0.25">
      <c r="A42" s="12"/>
      <c r="B42" t="s">
        <v>26</v>
      </c>
      <c r="C42" t="s">
        <v>4</v>
      </c>
      <c r="D42" t="s">
        <v>4</v>
      </c>
      <c r="E42" t="s">
        <v>4</v>
      </c>
      <c r="F42" t="s">
        <v>4</v>
      </c>
      <c r="G42" s="4">
        <v>320000000</v>
      </c>
      <c r="H42" s="4">
        <v>350000000</v>
      </c>
      <c r="I42" s="5">
        <f t="shared" ref="I42:I43" si="13">AVERAGE(G42:H42)</f>
        <v>335000000</v>
      </c>
      <c r="J42" s="5">
        <f t="shared" ref="J42:J43" si="14">STDEV(G42:H42)</f>
        <v>21213203.435596425</v>
      </c>
      <c r="L42" s="6">
        <f t="shared" ref="L42:L53" si="15">LOG10(I42)</f>
        <v>8.5250448070368456</v>
      </c>
      <c r="M42" s="9"/>
      <c r="N42" s="9"/>
    </row>
    <row r="43" spans="1:14" x14ac:dyDescent="0.25">
      <c r="A43" s="12"/>
      <c r="B43" t="s">
        <v>27</v>
      </c>
      <c r="C43" t="s">
        <v>4</v>
      </c>
      <c r="D43" t="s">
        <v>4</v>
      </c>
      <c r="E43" t="s">
        <v>4</v>
      </c>
      <c r="F43" t="s">
        <v>4</v>
      </c>
      <c r="G43" s="4">
        <v>205000000</v>
      </c>
      <c r="H43" s="4">
        <v>350000000</v>
      </c>
      <c r="I43" s="5">
        <f t="shared" si="13"/>
        <v>277500000</v>
      </c>
      <c r="J43" s="5">
        <f t="shared" si="14"/>
        <v>102530483.2720494</v>
      </c>
      <c r="L43" s="6">
        <f t="shared" si="15"/>
        <v>8.4432629874586951</v>
      </c>
      <c r="M43" s="9"/>
      <c r="N43" s="9"/>
    </row>
    <row r="44" spans="1:14" x14ac:dyDescent="0.25">
      <c r="A44" s="3"/>
      <c r="L44" s="6"/>
      <c r="M44" s="8"/>
      <c r="N44" s="8"/>
    </row>
    <row r="45" spans="1:14" x14ac:dyDescent="0.25">
      <c r="I45" s="2" t="s">
        <v>5</v>
      </c>
      <c r="J45" s="2" t="s">
        <v>6</v>
      </c>
      <c r="L45" s="6"/>
      <c r="M45" s="8"/>
      <c r="N45" s="8"/>
    </row>
    <row r="46" spans="1:14" x14ac:dyDescent="0.25">
      <c r="A46" s="12" t="s">
        <v>9</v>
      </c>
      <c r="B46" t="s">
        <v>28</v>
      </c>
      <c r="C46" t="s">
        <v>4</v>
      </c>
      <c r="D46" t="s">
        <v>4</v>
      </c>
      <c r="E46" t="s">
        <v>4</v>
      </c>
      <c r="F46" s="4">
        <v>37500000</v>
      </c>
      <c r="G46" s="4">
        <v>50000000</v>
      </c>
      <c r="H46" s="4"/>
      <c r="I46" s="5">
        <f>AVERAGE(F46:G46)</f>
        <v>43750000</v>
      </c>
      <c r="J46" s="5">
        <f>STDEV(F46:G46)</f>
        <v>8838834.7648318447</v>
      </c>
      <c r="L46" s="6">
        <f t="shared" si="15"/>
        <v>7.6409780573583319</v>
      </c>
      <c r="M46" s="9">
        <f>AVERAGE(L46:L48)</f>
        <v>7.4596220425749067</v>
      </c>
      <c r="N46" s="9">
        <f>STDEV(L46:L48)</f>
        <v>0.31411783186310488</v>
      </c>
    </row>
    <row r="47" spans="1:14" x14ac:dyDescent="0.25">
      <c r="A47" s="12"/>
      <c r="B47" t="s">
        <v>29</v>
      </c>
      <c r="C47" t="s">
        <v>4</v>
      </c>
      <c r="D47" t="s">
        <v>4</v>
      </c>
      <c r="E47" t="s">
        <v>4</v>
      </c>
      <c r="F47" s="4">
        <v>15000000</v>
      </c>
      <c r="G47" s="4">
        <v>10000000</v>
      </c>
      <c r="H47" s="4"/>
      <c r="I47" s="5">
        <f t="shared" ref="I47:I48" si="16">AVERAGE(F47:G47)</f>
        <v>12500000</v>
      </c>
      <c r="J47" s="5">
        <f t="shared" ref="J47:J48" si="17">STDEV(F47:G47)</f>
        <v>3535533.9059327375</v>
      </c>
      <c r="L47" s="6">
        <f t="shared" si="15"/>
        <v>7.0969100130080562</v>
      </c>
      <c r="M47" s="9"/>
      <c r="N47" s="9"/>
    </row>
    <row r="48" spans="1:14" x14ac:dyDescent="0.25">
      <c r="A48" s="12"/>
      <c r="B48" t="s">
        <v>30</v>
      </c>
      <c r="C48" t="s">
        <v>4</v>
      </c>
      <c r="D48" t="s">
        <v>4</v>
      </c>
      <c r="E48" t="s">
        <v>4</v>
      </c>
      <c r="F48" s="4">
        <v>32500000</v>
      </c>
      <c r="G48" s="4">
        <v>55000000</v>
      </c>
      <c r="H48" s="4"/>
      <c r="I48" s="5">
        <f t="shared" si="16"/>
        <v>43750000</v>
      </c>
      <c r="J48" s="5">
        <f t="shared" si="17"/>
        <v>15909902.57669732</v>
      </c>
      <c r="L48" s="6">
        <f t="shared" si="15"/>
        <v>7.6409780573583319</v>
      </c>
      <c r="M48" s="9"/>
      <c r="N48" s="9"/>
    </row>
    <row r="49" spans="1:14" x14ac:dyDescent="0.25">
      <c r="L49" s="6"/>
      <c r="M49" s="8"/>
      <c r="N49" s="8"/>
    </row>
    <row r="50" spans="1:14" x14ac:dyDescent="0.25">
      <c r="I50" s="2" t="s">
        <v>5</v>
      </c>
      <c r="J50" s="2" t="s">
        <v>6</v>
      </c>
      <c r="L50" s="6"/>
      <c r="M50" s="8"/>
      <c r="N50" s="8"/>
    </row>
    <row r="51" spans="1:14" x14ac:dyDescent="0.25">
      <c r="A51" s="12" t="s">
        <v>10</v>
      </c>
      <c r="B51" t="s">
        <v>31</v>
      </c>
      <c r="C51" t="s">
        <v>4</v>
      </c>
      <c r="D51" t="s">
        <v>4</v>
      </c>
      <c r="E51" t="s">
        <v>4</v>
      </c>
      <c r="F51" s="4">
        <v>19000000</v>
      </c>
      <c r="G51" s="4">
        <v>30000000</v>
      </c>
      <c r="H51" s="4"/>
      <c r="I51" s="5">
        <f>AVERAGE(F51:G51)</f>
        <v>24500000</v>
      </c>
      <c r="J51" s="5">
        <f>STDEV(F51:G51)</f>
        <v>7778174.5930520231</v>
      </c>
      <c r="L51" s="6">
        <f t="shared" si="15"/>
        <v>7.3891660843645326</v>
      </c>
      <c r="M51" s="9">
        <f>AVERAGE(L51:L53)</f>
        <v>7.1227340057142072</v>
      </c>
      <c r="N51" s="9">
        <f>STDEV(L51:L53)</f>
        <v>0.31049127834055007</v>
      </c>
    </row>
    <row r="52" spans="1:14" x14ac:dyDescent="0.25">
      <c r="A52" s="12"/>
      <c r="B52" t="s">
        <v>32</v>
      </c>
      <c r="C52" t="s">
        <v>4</v>
      </c>
      <c r="D52" t="s">
        <v>4</v>
      </c>
      <c r="E52" t="s">
        <v>4</v>
      </c>
      <c r="F52">
        <v>11500000</v>
      </c>
      <c r="G52" s="4">
        <v>20000000</v>
      </c>
      <c r="H52" s="4"/>
      <c r="I52" s="5">
        <f>AVERAGE(F52:G52)</f>
        <v>15750000</v>
      </c>
      <c r="J52" s="5">
        <f>STDEV(F52:G52)</f>
        <v>6010407.6400856543</v>
      </c>
      <c r="L52" s="6">
        <f t="shared" si="15"/>
        <v>7.1972805581256196</v>
      </c>
      <c r="M52" s="9"/>
      <c r="N52" s="9"/>
    </row>
    <row r="53" spans="1:14" x14ac:dyDescent="0.25">
      <c r="A53" s="12"/>
      <c r="B53" t="s">
        <v>33</v>
      </c>
      <c r="C53" t="s">
        <v>4</v>
      </c>
      <c r="D53" t="s">
        <v>4</v>
      </c>
      <c r="E53" s="4">
        <v>7150000</v>
      </c>
      <c r="F53" s="4">
        <v>6000000</v>
      </c>
      <c r="G53" s="4">
        <v>5000000</v>
      </c>
      <c r="H53" s="4"/>
      <c r="I53" s="5">
        <f>AVERAGE(E53:G53)</f>
        <v>6050000</v>
      </c>
      <c r="J53" s="5">
        <f>STDEV(E53:G53)</f>
        <v>1075871.7395675008</v>
      </c>
      <c r="L53" s="6">
        <f t="shared" si="15"/>
        <v>6.7817553746524686</v>
      </c>
      <c r="M53" s="9"/>
      <c r="N53" s="9"/>
    </row>
    <row r="57" spans="1:14" x14ac:dyDescent="0.25">
      <c r="A57" s="13" t="s">
        <v>50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0" t="s">
        <v>45</v>
      </c>
      <c r="M57" s="10"/>
      <c r="N57" s="10"/>
    </row>
    <row r="58" spans="1:14" x14ac:dyDescent="0.25">
      <c r="B58" s="1"/>
      <c r="C58" s="1">
        <v>-1</v>
      </c>
      <c r="D58" s="1">
        <v>-2</v>
      </c>
      <c r="E58" s="1">
        <v>-3</v>
      </c>
      <c r="F58">
        <v>-4</v>
      </c>
      <c r="G58">
        <v>-5</v>
      </c>
      <c r="H58">
        <v>-6</v>
      </c>
      <c r="I58" s="2" t="s">
        <v>5</v>
      </c>
      <c r="J58" s="2" t="s">
        <v>6</v>
      </c>
      <c r="L58" s="10" t="s">
        <v>5</v>
      </c>
      <c r="M58" s="10"/>
      <c r="N58" s="2" t="s">
        <v>6</v>
      </c>
    </row>
    <row r="59" spans="1:14" x14ac:dyDescent="0.25">
      <c r="A59" s="12" t="s">
        <v>3</v>
      </c>
      <c r="B59" t="s">
        <v>34</v>
      </c>
      <c r="C59" t="s">
        <v>4</v>
      </c>
      <c r="D59" t="s">
        <v>4</v>
      </c>
      <c r="E59" t="s">
        <v>4</v>
      </c>
      <c r="F59" t="s">
        <v>4</v>
      </c>
      <c r="G59" s="4">
        <v>210000000</v>
      </c>
      <c r="H59" s="4">
        <v>150000000</v>
      </c>
      <c r="I59" s="5">
        <f>AVERAGE(G59:H59)</f>
        <v>180000000</v>
      </c>
      <c r="J59" s="5">
        <f>STDEV(G59:H59)</f>
        <v>42426406.87119285</v>
      </c>
      <c r="L59" s="6">
        <f>LOG10(I59)</f>
        <v>8.2552725051033065</v>
      </c>
      <c r="M59" s="9">
        <f>AVERAGE(L59:L61)</f>
        <v>8.2732882009416819</v>
      </c>
      <c r="N59" s="9">
        <f>STDEV(L59:L61)</f>
        <v>0.12942503137773478</v>
      </c>
    </row>
    <row r="60" spans="1:14" x14ac:dyDescent="0.25">
      <c r="A60" s="12"/>
      <c r="B60" t="s">
        <v>35</v>
      </c>
      <c r="C60" t="s">
        <v>4</v>
      </c>
      <c r="D60" t="s">
        <v>4</v>
      </c>
      <c r="E60" t="s">
        <v>4</v>
      </c>
      <c r="F60" t="s">
        <v>4</v>
      </c>
      <c r="G60" s="4">
        <v>265000000</v>
      </c>
      <c r="H60" s="4">
        <v>250000000</v>
      </c>
      <c r="I60" s="5">
        <f t="shared" ref="I60:I61" si="18">AVERAGE(G60:H60)</f>
        <v>257500000</v>
      </c>
      <c r="J60" s="5">
        <f t="shared" ref="J60:J61" si="19">STDEV(G60:H60)</f>
        <v>10606601.717798213</v>
      </c>
      <c r="L60" s="6">
        <f t="shared" ref="L60:L71" si="20">LOG10(I60)</f>
        <v>8.4107772333772104</v>
      </c>
      <c r="M60" s="9"/>
      <c r="N60" s="9"/>
    </row>
    <row r="61" spans="1:14" x14ac:dyDescent="0.25">
      <c r="A61" s="12"/>
      <c r="B61" t="s">
        <v>36</v>
      </c>
      <c r="C61" t="s">
        <v>4</v>
      </c>
      <c r="D61" t="s">
        <v>4</v>
      </c>
      <c r="E61" t="s">
        <v>4</v>
      </c>
      <c r="F61" t="s">
        <v>4</v>
      </c>
      <c r="G61" s="4">
        <v>185000000</v>
      </c>
      <c r="H61" s="4">
        <v>100000000</v>
      </c>
      <c r="I61" s="5">
        <f t="shared" si="18"/>
        <v>142500000</v>
      </c>
      <c r="J61" s="5">
        <f t="shared" si="19"/>
        <v>60104076.40085654</v>
      </c>
      <c r="L61" s="6">
        <f t="shared" si="20"/>
        <v>8.153814864344529</v>
      </c>
      <c r="M61" s="9"/>
      <c r="N61" s="9"/>
    </row>
    <row r="62" spans="1:14" x14ac:dyDescent="0.25">
      <c r="A62" s="3"/>
      <c r="L62" s="6"/>
      <c r="M62" s="8"/>
      <c r="N62" s="8"/>
    </row>
    <row r="63" spans="1:14" x14ac:dyDescent="0.25">
      <c r="I63" s="2" t="s">
        <v>5</v>
      </c>
      <c r="J63" s="2" t="s">
        <v>6</v>
      </c>
      <c r="L63" s="6"/>
      <c r="M63" s="8"/>
      <c r="N63" s="8"/>
    </row>
    <row r="64" spans="1:14" x14ac:dyDescent="0.25">
      <c r="A64" s="12" t="s">
        <v>24</v>
      </c>
      <c r="B64" t="s">
        <v>37</v>
      </c>
      <c r="C64" t="s">
        <v>4</v>
      </c>
      <c r="D64" t="s">
        <v>4</v>
      </c>
      <c r="E64" t="s">
        <v>4</v>
      </c>
      <c r="F64" s="4">
        <v>26500000</v>
      </c>
      <c r="G64" s="4">
        <v>20000000</v>
      </c>
      <c r="H64" s="4"/>
      <c r="I64" s="5">
        <f>AVERAGE(F64:G64)</f>
        <v>23250000</v>
      </c>
      <c r="J64" s="5">
        <f>STDEV(F64:G64)</f>
        <v>4596194.0777125591</v>
      </c>
      <c r="L64" s="6">
        <f t="shared" si="20"/>
        <v>7.3664229572259723</v>
      </c>
      <c r="M64" s="9">
        <f>AVERAGE(L64:L66)</f>
        <v>7.0795992598599229</v>
      </c>
      <c r="N64" s="9">
        <f>STDEV(L64:L66)</f>
        <v>0.63910398816390368</v>
      </c>
    </row>
    <row r="65" spans="1:14" x14ac:dyDescent="0.25">
      <c r="A65" s="12"/>
      <c r="B65" t="s">
        <v>38</v>
      </c>
      <c r="C65" t="s">
        <v>4</v>
      </c>
      <c r="D65" t="s">
        <v>4</v>
      </c>
      <c r="E65" t="s">
        <v>4</v>
      </c>
      <c r="F65" s="4">
        <v>37000000</v>
      </c>
      <c r="G65" s="4">
        <v>30000000</v>
      </c>
      <c r="H65" s="4"/>
      <c r="I65" s="5">
        <f>AVERAGE(F65:G65)</f>
        <v>33500000</v>
      </c>
      <c r="J65" s="5">
        <f>STDEV(F65:G65)</f>
        <v>4949747.4683058327</v>
      </c>
      <c r="L65" s="6">
        <f t="shared" si="20"/>
        <v>7.5250448070368456</v>
      </c>
      <c r="M65" s="9"/>
      <c r="N65" s="9"/>
    </row>
    <row r="66" spans="1:14" x14ac:dyDescent="0.25">
      <c r="A66" s="12"/>
      <c r="B66" t="s">
        <v>39</v>
      </c>
      <c r="C66" t="s">
        <v>4</v>
      </c>
      <c r="D66" t="s">
        <v>4</v>
      </c>
      <c r="E66" s="4">
        <v>1450000</v>
      </c>
      <c r="F66" s="4">
        <v>3000000</v>
      </c>
      <c r="G66" s="4"/>
      <c r="H66" s="4"/>
      <c r="I66" s="5">
        <f>AVERAGE(E66:F66)</f>
        <v>2225000</v>
      </c>
      <c r="J66" s="5">
        <f>STDEV(E66:F66)</f>
        <v>1096015.5108391487</v>
      </c>
      <c r="L66" s="6">
        <f t="shared" si="20"/>
        <v>6.3473300153169507</v>
      </c>
      <c r="M66" s="9"/>
      <c r="N66" s="9"/>
    </row>
    <row r="67" spans="1:14" x14ac:dyDescent="0.25">
      <c r="L67" s="6"/>
      <c r="M67" s="8"/>
      <c r="N67" s="8"/>
    </row>
    <row r="68" spans="1:14" x14ac:dyDescent="0.25">
      <c r="I68" s="2" t="s">
        <v>5</v>
      </c>
      <c r="J68" s="2" t="s">
        <v>6</v>
      </c>
      <c r="L68" s="6"/>
      <c r="M68" s="8"/>
      <c r="N68" s="8"/>
    </row>
    <row r="69" spans="1:14" x14ac:dyDescent="0.25">
      <c r="A69" s="12" t="s">
        <v>10</v>
      </c>
      <c r="B69" t="s">
        <v>40</v>
      </c>
      <c r="C69" t="s">
        <v>4</v>
      </c>
      <c r="D69" t="s">
        <v>4</v>
      </c>
      <c r="E69" t="s">
        <v>4</v>
      </c>
      <c r="F69" s="4">
        <v>29500000</v>
      </c>
      <c r="G69" s="4">
        <v>20000000</v>
      </c>
      <c r="H69" s="4">
        <v>50000000</v>
      </c>
      <c r="I69" s="5">
        <f>AVERAGE(F69:H69)</f>
        <v>33166666.666666668</v>
      </c>
      <c r="J69" s="5">
        <f>STDEV(F69:H69)</f>
        <v>15332427.509475896</v>
      </c>
      <c r="L69" s="6">
        <f t="shared" si="20"/>
        <v>7.5207018260260634</v>
      </c>
      <c r="M69" s="9">
        <f>AVERAGE(L69:L71)</f>
        <v>7.580051787700957</v>
      </c>
      <c r="N69" s="9">
        <f>STDEV(L69:L71)</f>
        <v>0.11052215101946362</v>
      </c>
    </row>
    <row r="70" spans="1:14" x14ac:dyDescent="0.25">
      <c r="A70" s="12"/>
      <c r="B70" t="s">
        <v>41</v>
      </c>
      <c r="C70" t="s">
        <v>4</v>
      </c>
      <c r="D70" t="s">
        <v>4</v>
      </c>
      <c r="E70" t="s">
        <v>4</v>
      </c>
      <c r="F70" s="4">
        <v>35000000</v>
      </c>
      <c r="G70" s="4">
        <v>30000000</v>
      </c>
      <c r="I70" s="5">
        <f>AVERAGE(F70:G70)</f>
        <v>32500000</v>
      </c>
      <c r="J70" s="5">
        <f>STDEV(F70:G70)</f>
        <v>3535533.9059327375</v>
      </c>
      <c r="L70" s="6">
        <f t="shared" si="20"/>
        <v>7.5118833609788744</v>
      </c>
      <c r="M70" s="9"/>
      <c r="N70" s="9"/>
    </row>
    <row r="71" spans="1:14" x14ac:dyDescent="0.25">
      <c r="A71" s="12"/>
      <c r="B71" t="s">
        <v>42</v>
      </c>
      <c r="C71" t="s">
        <v>4</v>
      </c>
      <c r="D71" t="s">
        <v>4</v>
      </c>
      <c r="E71" s="4" t="s">
        <v>4</v>
      </c>
      <c r="F71" s="4">
        <v>33000000</v>
      </c>
      <c r="G71" s="4">
        <v>70000000</v>
      </c>
      <c r="H71" s="4">
        <v>50000000</v>
      </c>
      <c r="I71" s="5">
        <f t="shared" ref="I71" si="21">AVERAGE(F71:H71)</f>
        <v>51000000</v>
      </c>
      <c r="J71" s="5">
        <f t="shared" ref="J71" si="22">STDEV(F71:H71)</f>
        <v>18520259.177452136</v>
      </c>
      <c r="L71" s="6">
        <f t="shared" si="20"/>
        <v>7.7075701760979367</v>
      </c>
      <c r="M71" s="9"/>
      <c r="N71" s="9"/>
    </row>
  </sheetData>
  <mergeCells count="49">
    <mergeCell ref="A41:A43"/>
    <mergeCell ref="B1:N1"/>
    <mergeCell ref="A5:A7"/>
    <mergeCell ref="A10:A12"/>
    <mergeCell ref="A15:A17"/>
    <mergeCell ref="B3:J3"/>
    <mergeCell ref="B21:J21"/>
    <mergeCell ref="A23:A25"/>
    <mergeCell ref="A28:A30"/>
    <mergeCell ref="A33:A35"/>
    <mergeCell ref="B39:J39"/>
    <mergeCell ref="L3:N3"/>
    <mergeCell ref="L4:M4"/>
    <mergeCell ref="M5:M7"/>
    <mergeCell ref="N5:N7"/>
    <mergeCell ref="M10:M12"/>
    <mergeCell ref="A46:A48"/>
    <mergeCell ref="A51:A53"/>
    <mergeCell ref="A59:A61"/>
    <mergeCell ref="A64:A66"/>
    <mergeCell ref="A69:A71"/>
    <mergeCell ref="A57:K57"/>
    <mergeCell ref="N10:N12"/>
    <mergeCell ref="M15:M17"/>
    <mergeCell ref="N15:N17"/>
    <mergeCell ref="L22:M22"/>
    <mergeCell ref="L21:N21"/>
    <mergeCell ref="M23:M25"/>
    <mergeCell ref="N23:N25"/>
    <mergeCell ref="M28:M30"/>
    <mergeCell ref="M33:M35"/>
    <mergeCell ref="N28:N30"/>
    <mergeCell ref="N33:N35"/>
    <mergeCell ref="M51:M53"/>
    <mergeCell ref="N51:N53"/>
    <mergeCell ref="L58:M58"/>
    <mergeCell ref="L57:N57"/>
    <mergeCell ref="L39:N39"/>
    <mergeCell ref="L40:M40"/>
    <mergeCell ref="M41:M43"/>
    <mergeCell ref="N41:N43"/>
    <mergeCell ref="M46:M48"/>
    <mergeCell ref="N46:N48"/>
    <mergeCell ref="M59:M61"/>
    <mergeCell ref="M64:M66"/>
    <mergeCell ref="M69:M71"/>
    <mergeCell ref="N59:N61"/>
    <mergeCell ref="N64:N66"/>
    <mergeCell ref="N69:N7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F7DD2-DB5B-404C-8C36-C8B373195C1B}">
  <dimension ref="A1:AF71"/>
  <sheetViews>
    <sheetView tabSelected="1" topLeftCell="A31" workbookViewId="0">
      <selection activeCell="A69" sqref="A69:A71"/>
    </sheetView>
  </sheetViews>
  <sheetFormatPr defaultRowHeight="15" x14ac:dyDescent="0.25"/>
  <cols>
    <col min="10" max="10" width="17.42578125" customWidth="1"/>
    <col min="15" max="15" width="20.85546875" customWidth="1"/>
    <col min="16" max="16" width="10.5703125" bestFit="1" customWidth="1"/>
  </cols>
  <sheetData>
    <row r="1" spans="1:16" x14ac:dyDescent="0.25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1:16" x14ac:dyDescent="0.25">
      <c r="B3" s="15" t="s">
        <v>47</v>
      </c>
      <c r="C3" s="15"/>
      <c r="D3" s="15"/>
      <c r="E3" s="15"/>
      <c r="F3" s="15"/>
      <c r="G3" s="15"/>
      <c r="H3" s="15"/>
      <c r="I3" s="15"/>
      <c r="J3" s="15"/>
      <c r="K3" s="15"/>
      <c r="N3" s="10" t="s">
        <v>44</v>
      </c>
      <c r="O3" s="10"/>
    </row>
    <row r="4" spans="1:16" x14ac:dyDescent="0.25">
      <c r="B4" s="1"/>
      <c r="C4" s="1">
        <v>-1</v>
      </c>
      <c r="D4" s="1">
        <v>-2</v>
      </c>
      <c r="E4" s="1">
        <v>-3</v>
      </c>
      <c r="F4">
        <v>-4</v>
      </c>
      <c r="G4">
        <v>-5</v>
      </c>
      <c r="H4">
        <v>-6</v>
      </c>
      <c r="I4" s="10" t="s">
        <v>5</v>
      </c>
      <c r="J4" s="10"/>
      <c r="K4" s="2" t="s">
        <v>6</v>
      </c>
      <c r="N4" s="10" t="s">
        <v>5</v>
      </c>
      <c r="O4" s="10"/>
      <c r="P4" s="2" t="s">
        <v>6</v>
      </c>
    </row>
    <row r="5" spans="1:16" x14ac:dyDescent="0.25">
      <c r="A5" s="12" t="s">
        <v>53</v>
      </c>
      <c r="B5" t="s">
        <v>0</v>
      </c>
      <c r="C5" t="s">
        <v>4</v>
      </c>
      <c r="D5" s="4">
        <v>380000</v>
      </c>
      <c r="E5" s="4">
        <v>10000</v>
      </c>
      <c r="F5" s="4">
        <v>100000</v>
      </c>
      <c r="G5" s="4"/>
      <c r="H5" s="4"/>
      <c r="I5" s="5">
        <f>AVERAGE(D5:F5)</f>
        <v>163333.33333333334</v>
      </c>
      <c r="J5" s="19">
        <f>AVERAGE(I5:I7)</f>
        <v>84444.444444444453</v>
      </c>
      <c r="K5" s="19">
        <f>STDEV(I5:I7)</f>
        <v>68502.500630214912</v>
      </c>
      <c r="N5" s="6">
        <f>LOG10(I5)</f>
        <v>5.2130748253088512</v>
      </c>
      <c r="O5" s="9">
        <f>AVERAGE(N5:N7)</f>
        <v>4.8380349403242775</v>
      </c>
      <c r="P5" s="9">
        <f>STDEV(N5:N7)</f>
        <v>0.32838860234825012</v>
      </c>
    </row>
    <row r="6" spans="1:16" x14ac:dyDescent="0.25">
      <c r="A6" s="12"/>
      <c r="B6" t="s">
        <v>1</v>
      </c>
      <c r="E6" s="4">
        <v>40000</v>
      </c>
      <c r="F6">
        <v>0</v>
      </c>
      <c r="G6" s="4"/>
      <c r="H6" s="4"/>
      <c r="I6" s="5">
        <f>AVERAGE(E6)</f>
        <v>40000</v>
      </c>
      <c r="J6" s="19"/>
      <c r="K6" s="19"/>
      <c r="N6" s="6">
        <f t="shared" ref="N6:N7" si="0">LOG10(I6)</f>
        <v>4.6020599913279625</v>
      </c>
      <c r="O6" s="9"/>
      <c r="P6" s="9"/>
    </row>
    <row r="7" spans="1:16" x14ac:dyDescent="0.25">
      <c r="A7" s="12"/>
      <c r="B7" t="s">
        <v>2</v>
      </c>
      <c r="E7" s="4">
        <v>50000</v>
      </c>
      <c r="F7">
        <v>0</v>
      </c>
      <c r="G7" s="4"/>
      <c r="H7" s="4"/>
      <c r="I7" s="5">
        <f>AVERAGE(E7)</f>
        <v>50000</v>
      </c>
      <c r="J7" s="19"/>
      <c r="K7" s="19"/>
      <c r="N7" s="6">
        <f t="shared" si="0"/>
        <v>4.6989700043360187</v>
      </c>
      <c r="O7" s="9"/>
      <c r="P7" s="9"/>
    </row>
    <row r="8" spans="1:16" x14ac:dyDescent="0.25">
      <c r="A8" s="3"/>
      <c r="N8" s="6"/>
      <c r="O8" s="6"/>
      <c r="P8" s="6"/>
    </row>
    <row r="9" spans="1:16" x14ac:dyDescent="0.25">
      <c r="I9" s="2"/>
      <c r="J9" s="2"/>
      <c r="K9" s="2"/>
      <c r="N9" s="6"/>
      <c r="O9" s="6"/>
      <c r="P9" s="6"/>
    </row>
    <row r="10" spans="1:16" x14ac:dyDescent="0.25">
      <c r="A10" s="12" t="s">
        <v>54</v>
      </c>
      <c r="B10" t="s">
        <v>7</v>
      </c>
      <c r="C10" t="s">
        <v>4</v>
      </c>
      <c r="D10" s="4">
        <v>388000</v>
      </c>
      <c r="E10" s="4">
        <v>100000</v>
      </c>
      <c r="F10" s="4">
        <v>300000</v>
      </c>
      <c r="G10" s="4"/>
      <c r="H10" s="4"/>
      <c r="I10" s="5">
        <f>AVERAGE(D10:F10)</f>
        <v>262666.66666666669</v>
      </c>
      <c r="J10" s="19">
        <f>AVERAGE(I10:I12)</f>
        <v>139222.22222222222</v>
      </c>
      <c r="K10" s="19">
        <f>STDEV(I10:I12)</f>
        <v>110386.35852381466</v>
      </c>
      <c r="N10" s="6">
        <f>LOG10(I10)</f>
        <v>5.4194049627698933</v>
      </c>
      <c r="O10" s="9">
        <f>AVERAGE(N10:N12)</f>
        <v>5.0465214220586168</v>
      </c>
      <c r="P10" s="9">
        <f>STDEV(N10:N12)</f>
        <v>0.3608849119521898</v>
      </c>
    </row>
    <row r="11" spans="1:16" x14ac:dyDescent="0.25">
      <c r="A11" s="12"/>
      <c r="B11" t="s">
        <v>8</v>
      </c>
      <c r="E11" s="4">
        <v>10000</v>
      </c>
      <c r="F11" s="4">
        <v>200000</v>
      </c>
      <c r="G11" s="4"/>
      <c r="H11" s="4"/>
      <c r="I11" s="5">
        <f>AVERAGE(E11:F11)</f>
        <v>105000</v>
      </c>
      <c r="J11" s="19"/>
      <c r="K11" s="19"/>
      <c r="N11" s="6">
        <f t="shared" ref="N11:N12" si="1">LOG10(I11)</f>
        <v>5.0211892990699383</v>
      </c>
      <c r="O11" s="9"/>
      <c r="P11" s="9"/>
    </row>
    <row r="12" spans="1:16" x14ac:dyDescent="0.25">
      <c r="A12" s="12"/>
      <c r="B12" t="s">
        <v>11</v>
      </c>
      <c r="E12" s="4">
        <v>50000</v>
      </c>
      <c r="G12" s="4"/>
      <c r="H12" s="4"/>
      <c r="I12" s="5">
        <f>AVERAGE(E12)</f>
        <v>50000</v>
      </c>
      <c r="J12" s="19"/>
      <c r="K12" s="19"/>
      <c r="N12" s="6">
        <f t="shared" si="1"/>
        <v>4.6989700043360187</v>
      </c>
      <c r="O12" s="9"/>
      <c r="P12" s="9"/>
    </row>
    <row r="14" spans="1:16" x14ac:dyDescent="0.25">
      <c r="I14" s="2"/>
      <c r="J14" s="2"/>
      <c r="K14" s="2"/>
    </row>
    <row r="15" spans="1:16" x14ac:dyDescent="0.25">
      <c r="A15" s="12" t="s">
        <v>55</v>
      </c>
      <c r="B15" t="s">
        <v>14</v>
      </c>
      <c r="C15" t="s">
        <v>4</v>
      </c>
      <c r="D15" s="4">
        <v>238000</v>
      </c>
      <c r="E15" s="4">
        <v>100000</v>
      </c>
      <c r="F15" s="4">
        <v>100000</v>
      </c>
      <c r="G15" s="4"/>
      <c r="H15" s="4"/>
      <c r="I15" s="5">
        <f>AVERAGE(D15:F15)</f>
        <v>146000</v>
      </c>
      <c r="J15" s="19">
        <f>AVERAGE(I15:I17)</f>
        <v>65333.333333333336</v>
      </c>
      <c r="K15" s="19">
        <f>STDEV(I15:I17)</f>
        <v>71451.61533046914</v>
      </c>
      <c r="N15" s="6">
        <f>LOG10(I15)</f>
        <v>5.1643528557844371</v>
      </c>
      <c r="O15" s="9">
        <f>AVERAGE(N15:N17)</f>
        <v>4.5888042823707993</v>
      </c>
      <c r="P15" s="9">
        <f>STDEV(N15:N17)</f>
        <v>0.58228960024914922</v>
      </c>
    </row>
    <row r="16" spans="1:16" x14ac:dyDescent="0.25">
      <c r="A16" s="12"/>
      <c r="B16" t="s">
        <v>12</v>
      </c>
      <c r="E16" s="4">
        <v>40000</v>
      </c>
      <c r="G16" s="4"/>
      <c r="H16" s="4"/>
      <c r="I16" s="5">
        <f>E16</f>
        <v>40000</v>
      </c>
      <c r="J16" s="19"/>
      <c r="K16" s="19"/>
      <c r="N16" s="6">
        <f t="shared" ref="N16:N17" si="2">LOG10(I16)</f>
        <v>4.6020599913279625</v>
      </c>
      <c r="O16" s="10"/>
      <c r="P16" s="9"/>
    </row>
    <row r="17" spans="1:16" x14ac:dyDescent="0.25">
      <c r="A17" s="12"/>
      <c r="B17" t="s">
        <v>13</v>
      </c>
      <c r="E17" s="4">
        <v>10000</v>
      </c>
      <c r="G17" s="4"/>
      <c r="H17" s="4"/>
      <c r="I17" s="5">
        <f>E17</f>
        <v>10000</v>
      </c>
      <c r="J17" s="19"/>
      <c r="K17" s="19"/>
      <c r="N17" s="6">
        <f t="shared" si="2"/>
        <v>4</v>
      </c>
      <c r="O17" s="10"/>
      <c r="P17" s="9"/>
    </row>
    <row r="21" spans="1:16" x14ac:dyDescent="0.25">
      <c r="B21" s="16" t="s">
        <v>48</v>
      </c>
      <c r="C21" s="16"/>
      <c r="D21" s="16"/>
      <c r="E21" s="16"/>
      <c r="F21" s="16"/>
      <c r="G21" s="16"/>
      <c r="H21" s="16"/>
      <c r="I21" s="16"/>
      <c r="J21" s="16"/>
      <c r="K21" s="16"/>
    </row>
    <row r="22" spans="1:16" x14ac:dyDescent="0.25">
      <c r="B22" s="1"/>
      <c r="C22" s="1">
        <v>-1</v>
      </c>
      <c r="D22" s="1">
        <v>-2</v>
      </c>
      <c r="E22" s="1">
        <v>-3</v>
      </c>
      <c r="F22">
        <v>-4</v>
      </c>
      <c r="G22">
        <v>-5</v>
      </c>
      <c r="H22">
        <v>-6</v>
      </c>
      <c r="I22" s="10" t="s">
        <v>5</v>
      </c>
      <c r="J22" s="10"/>
      <c r="K22" s="2" t="s">
        <v>6</v>
      </c>
      <c r="N22" s="10" t="s">
        <v>5</v>
      </c>
      <c r="O22" s="10"/>
      <c r="P22" s="2" t="s">
        <v>6</v>
      </c>
    </row>
    <row r="23" spans="1:16" ht="15" customHeight="1" x14ac:dyDescent="0.25">
      <c r="A23" s="12" t="s">
        <v>53</v>
      </c>
      <c r="B23" t="s">
        <v>15</v>
      </c>
      <c r="C23" t="s">
        <v>4</v>
      </c>
      <c r="D23" s="4">
        <v>27000</v>
      </c>
      <c r="E23" s="4">
        <v>20000</v>
      </c>
      <c r="F23" s="4">
        <v>200000</v>
      </c>
      <c r="G23" s="4"/>
      <c r="H23" s="4"/>
      <c r="I23" s="5">
        <f>AVERAGE(D23:F23)</f>
        <v>82333.333333333328</v>
      </c>
      <c r="J23" s="19">
        <f>I23</f>
        <v>82333.333333333328</v>
      </c>
      <c r="K23" s="19">
        <f>STDEV(D23:F23)</f>
        <v>101962.41137464989</v>
      </c>
      <c r="N23" s="6">
        <f>LOG10(D23)</f>
        <v>4.4313637641589869</v>
      </c>
      <c r="O23" s="18">
        <f>AVERAGE(N23:N25)</f>
        <v>4.6778079184956498</v>
      </c>
      <c r="P23" s="18">
        <f>STDEV(N23:N25)</f>
        <v>0.54364606216272249</v>
      </c>
    </row>
    <row r="24" spans="1:16" x14ac:dyDescent="0.25">
      <c r="A24" s="12"/>
      <c r="B24" t="s">
        <v>16</v>
      </c>
      <c r="E24">
        <v>0</v>
      </c>
      <c r="F24">
        <v>0</v>
      </c>
      <c r="G24" s="4"/>
      <c r="H24" s="4"/>
      <c r="I24" s="5">
        <v>0</v>
      </c>
      <c r="J24" s="19"/>
      <c r="K24" s="19"/>
      <c r="N24" s="6">
        <f>LOG10(E23)</f>
        <v>4.3010299956639813</v>
      </c>
      <c r="O24" s="18"/>
      <c r="P24" s="18"/>
    </row>
    <row r="25" spans="1:16" x14ac:dyDescent="0.25">
      <c r="A25" s="12"/>
      <c r="B25" t="s">
        <v>17</v>
      </c>
      <c r="E25">
        <v>0</v>
      </c>
      <c r="F25">
        <v>0</v>
      </c>
      <c r="G25" s="4"/>
      <c r="H25" s="4"/>
      <c r="I25" s="5">
        <v>0</v>
      </c>
      <c r="J25" s="19"/>
      <c r="K25" s="19"/>
      <c r="N25" s="6">
        <f>LOG10(F23)</f>
        <v>5.3010299956639813</v>
      </c>
      <c r="O25" s="18"/>
      <c r="P25" s="18"/>
    </row>
    <row r="26" spans="1:16" x14ac:dyDescent="0.25">
      <c r="A26" s="3"/>
    </row>
    <row r="27" spans="1:16" x14ac:dyDescent="0.25">
      <c r="I27" s="2"/>
      <c r="J27" s="2"/>
      <c r="K27" s="2"/>
    </row>
    <row r="28" spans="1:16" ht="15" customHeight="1" x14ac:dyDescent="0.25">
      <c r="A28" s="12" t="s">
        <v>54</v>
      </c>
      <c r="B28" t="s">
        <v>18</v>
      </c>
      <c r="E28" s="4">
        <v>490000</v>
      </c>
      <c r="F28" s="4">
        <v>2500000</v>
      </c>
      <c r="G28" s="4"/>
      <c r="H28" s="4"/>
      <c r="I28" s="5">
        <f>AVERAGE(E28:F28)</f>
        <v>1495000</v>
      </c>
      <c r="J28" s="19">
        <f>AVERAGE(I28:I30)</f>
        <v>856666.66666666663</v>
      </c>
      <c r="K28" s="19">
        <f>STDEV(I28:I30)</f>
        <v>561345.11072363786</v>
      </c>
      <c r="N28" s="6">
        <f>LOG10(I28)</f>
        <v>6.1746411926604488</v>
      </c>
      <c r="O28" s="9">
        <f>AVERAGE(N28:N30)</f>
        <v>5.8736225314795378</v>
      </c>
      <c r="P28" s="9">
        <f>STDEV(N28:N30)</f>
        <v>0.2725893888846469</v>
      </c>
    </row>
    <row r="29" spans="1:16" x14ac:dyDescent="0.25">
      <c r="A29" s="12"/>
      <c r="B29" t="s">
        <v>19</v>
      </c>
      <c r="E29" s="4">
        <v>570000</v>
      </c>
      <c r="F29" s="4">
        <v>700000</v>
      </c>
      <c r="G29" s="4"/>
      <c r="H29" s="4"/>
      <c r="I29" s="5">
        <f t="shared" ref="I29:I35" si="3">AVERAGE(E29:F29)</f>
        <v>635000</v>
      </c>
      <c r="J29" s="19"/>
      <c r="K29" s="19"/>
      <c r="N29" s="6">
        <f t="shared" ref="N29:N30" si="4">LOG10(I29)</f>
        <v>5.802773725291976</v>
      </c>
      <c r="O29" s="9"/>
      <c r="P29" s="9"/>
    </row>
    <row r="30" spans="1:16" x14ac:dyDescent="0.25">
      <c r="A30" s="12"/>
      <c r="B30" t="s">
        <v>20</v>
      </c>
      <c r="E30" s="4">
        <v>280000</v>
      </c>
      <c r="F30" s="4">
        <v>600000</v>
      </c>
      <c r="G30" s="4"/>
      <c r="H30" s="4"/>
      <c r="I30" s="5">
        <f t="shared" si="3"/>
        <v>440000</v>
      </c>
      <c r="J30" s="19"/>
      <c r="K30" s="19"/>
      <c r="N30" s="6">
        <f t="shared" si="4"/>
        <v>5.6434526764861879</v>
      </c>
      <c r="O30" s="9"/>
      <c r="P30" s="9"/>
    </row>
    <row r="31" spans="1:16" x14ac:dyDescent="0.25">
      <c r="I31" s="5"/>
    </row>
    <row r="32" spans="1:16" x14ac:dyDescent="0.25">
      <c r="I32" s="5"/>
      <c r="J32" s="2"/>
      <c r="K32" s="2"/>
    </row>
    <row r="33" spans="1:32" ht="15" customHeight="1" x14ac:dyDescent="0.25">
      <c r="A33" s="12" t="s">
        <v>55</v>
      </c>
      <c r="B33" t="s">
        <v>21</v>
      </c>
      <c r="E33" s="4">
        <v>300000</v>
      </c>
      <c r="F33" s="4">
        <v>1500000</v>
      </c>
      <c r="G33" s="4"/>
      <c r="H33" s="4"/>
      <c r="I33" s="5">
        <f t="shared" si="3"/>
        <v>900000</v>
      </c>
      <c r="J33" s="19">
        <f>AVERAGE(I33:I35)</f>
        <v>766666.66666666663</v>
      </c>
      <c r="K33" s="19">
        <f>STDEV(I33:I35)</f>
        <v>166533.27995729074</v>
      </c>
      <c r="N33" s="6">
        <f>LOG10(I33)</f>
        <v>5.9542425094393252</v>
      </c>
      <c r="O33" s="9">
        <f>AVERAGE(N33:N35)</f>
        <v>5.8771614517953266</v>
      </c>
      <c r="P33" s="9">
        <f>STDEV(N33:N35)</f>
        <v>0.10054896179948351</v>
      </c>
    </row>
    <row r="34" spans="1:32" x14ac:dyDescent="0.25">
      <c r="A34" s="12"/>
      <c r="B34" t="s">
        <v>22</v>
      </c>
      <c r="E34" s="4">
        <v>260000</v>
      </c>
      <c r="F34" s="4">
        <v>900000</v>
      </c>
      <c r="G34" s="4"/>
      <c r="H34" s="4"/>
      <c r="I34" s="5">
        <f t="shared" si="3"/>
        <v>580000</v>
      </c>
      <c r="J34" s="19"/>
      <c r="K34" s="19"/>
      <c r="M34" s="1"/>
      <c r="N34" s="6">
        <f t="shared" ref="N34:N35" si="5">LOG10(I34)</f>
        <v>5.7634279935629369</v>
      </c>
      <c r="O34" s="9"/>
      <c r="P34" s="9"/>
    </row>
    <row r="35" spans="1:32" x14ac:dyDescent="0.25">
      <c r="A35" s="12"/>
      <c r="B35" t="s">
        <v>23</v>
      </c>
      <c r="E35" s="4">
        <v>540000</v>
      </c>
      <c r="F35" s="4">
        <v>1100000</v>
      </c>
      <c r="G35" s="4"/>
      <c r="H35" s="4"/>
      <c r="I35" s="5">
        <f t="shared" si="3"/>
        <v>820000</v>
      </c>
      <c r="J35" s="19"/>
      <c r="K35" s="19"/>
      <c r="N35" s="6">
        <f t="shared" si="5"/>
        <v>5.9138138523837167</v>
      </c>
      <c r="O35" s="9"/>
      <c r="P35" s="9"/>
    </row>
    <row r="39" spans="1:32" x14ac:dyDescent="0.25">
      <c r="B39" s="17" t="s">
        <v>51</v>
      </c>
      <c r="C39" s="17"/>
      <c r="D39" s="17"/>
      <c r="E39" s="17"/>
      <c r="F39" s="17"/>
      <c r="G39" s="17"/>
      <c r="H39" s="17"/>
      <c r="I39" s="17"/>
      <c r="J39" s="17"/>
      <c r="K39" s="17"/>
      <c r="AF39" t="s">
        <v>46</v>
      </c>
    </row>
    <row r="40" spans="1:32" x14ac:dyDescent="0.25">
      <c r="B40" s="1"/>
      <c r="C40" s="1">
        <v>-1</v>
      </c>
      <c r="D40" s="1">
        <v>-2</v>
      </c>
      <c r="E40" s="1">
        <v>-3</v>
      </c>
      <c r="F40">
        <v>-4</v>
      </c>
      <c r="G40">
        <v>-5</v>
      </c>
      <c r="H40">
        <v>-6</v>
      </c>
      <c r="I40" s="10" t="s">
        <v>5</v>
      </c>
      <c r="J40" s="10"/>
      <c r="K40" s="2" t="s">
        <v>6</v>
      </c>
      <c r="N40" s="10" t="s">
        <v>5</v>
      </c>
      <c r="O40" s="10"/>
      <c r="P40" s="2" t="s">
        <v>6</v>
      </c>
    </row>
    <row r="41" spans="1:32" ht="15" customHeight="1" x14ac:dyDescent="0.25">
      <c r="A41" s="12" t="s">
        <v>53</v>
      </c>
      <c r="B41" t="s">
        <v>25</v>
      </c>
      <c r="C41" t="s">
        <v>4</v>
      </c>
      <c r="D41" s="4">
        <v>76000</v>
      </c>
      <c r="E41" s="4">
        <v>40000</v>
      </c>
      <c r="F41" s="4">
        <v>200000</v>
      </c>
      <c r="G41" s="4"/>
      <c r="H41" s="4"/>
      <c r="I41" s="5">
        <f>AVERAGE(D41:F41)</f>
        <v>105333.33333333333</v>
      </c>
      <c r="J41" s="19">
        <f>AVERAGE(I41:I43)</f>
        <v>61777.777777777774</v>
      </c>
      <c r="K41" s="19">
        <f>STDEV(I41:I43)</f>
        <v>39023.259920396391</v>
      </c>
      <c r="N41" s="6">
        <f>LOG10(I41)</f>
        <v>5.0225658278987417</v>
      </c>
      <c r="O41" s="9">
        <f>AVERAGE(N41:N43)</f>
        <v>4.7328856956514747</v>
      </c>
      <c r="P41" s="9">
        <f>STDEV(N41:N43)</f>
        <v>0.27429938241031621</v>
      </c>
    </row>
    <row r="42" spans="1:32" x14ac:dyDescent="0.25">
      <c r="A42" s="12"/>
      <c r="B42" t="s">
        <v>26</v>
      </c>
      <c r="E42" s="4">
        <v>50000</v>
      </c>
      <c r="G42" s="4"/>
      <c r="H42" s="4"/>
      <c r="I42" s="5">
        <f>E42</f>
        <v>50000</v>
      </c>
      <c r="J42" s="19"/>
      <c r="K42" s="19"/>
      <c r="N42" s="6">
        <f t="shared" ref="N42:N43" si="6">LOG10(I42)</f>
        <v>4.6989700043360187</v>
      </c>
      <c r="O42" s="9"/>
      <c r="P42" s="10"/>
    </row>
    <row r="43" spans="1:32" x14ac:dyDescent="0.25">
      <c r="A43" s="12"/>
      <c r="B43" t="s">
        <v>27</v>
      </c>
      <c r="E43" s="4">
        <v>30000</v>
      </c>
      <c r="G43" s="4"/>
      <c r="H43" s="4"/>
      <c r="I43" s="5">
        <f>E43</f>
        <v>30000</v>
      </c>
      <c r="J43" s="19"/>
      <c r="K43" s="19"/>
      <c r="N43" s="6">
        <f t="shared" si="6"/>
        <v>4.4771212547196626</v>
      </c>
      <c r="O43" s="9"/>
      <c r="P43" s="10"/>
    </row>
    <row r="44" spans="1:32" x14ac:dyDescent="0.25">
      <c r="A44" s="3"/>
    </row>
    <row r="45" spans="1:32" x14ac:dyDescent="0.25">
      <c r="I45" s="2"/>
      <c r="J45" s="2"/>
      <c r="K45" s="2"/>
    </row>
    <row r="46" spans="1:32" ht="15" customHeight="1" x14ac:dyDescent="0.25">
      <c r="A46" s="12" t="s">
        <v>54</v>
      </c>
      <c r="B46" t="s">
        <v>28</v>
      </c>
      <c r="E46" s="4">
        <v>2890000</v>
      </c>
      <c r="F46" s="4">
        <v>6300000</v>
      </c>
      <c r="G46" s="4"/>
      <c r="H46" s="4"/>
      <c r="I46" s="5">
        <f>AVERAGE(E46:F46)</f>
        <v>4595000</v>
      </c>
      <c r="J46" s="19">
        <f>AVERAGE(I46:I48)</f>
        <v>3141666.6666666665</v>
      </c>
      <c r="K46" s="19">
        <f>STDEV(I46:I48)</f>
        <v>1264815.533322284</v>
      </c>
      <c r="N46" s="6">
        <f>LOG10(I46)</f>
        <v>6.6622855157221297</v>
      </c>
      <c r="O46" s="9">
        <f>AVERAGE(N46:N48)</f>
        <v>6.4756515715606531</v>
      </c>
      <c r="P46" s="9">
        <f>STDEV(N46:N48)</f>
        <v>0.16318818004694058</v>
      </c>
    </row>
    <row r="47" spans="1:32" x14ac:dyDescent="0.25">
      <c r="A47" s="12"/>
      <c r="B47" t="s">
        <v>29</v>
      </c>
      <c r="E47" s="4">
        <v>1880000</v>
      </c>
      <c r="F47" s="4">
        <v>3200000</v>
      </c>
      <c r="G47" s="4"/>
      <c r="H47" s="4"/>
      <c r="I47" s="5">
        <f t="shared" ref="I47:I53" si="7">AVERAGE(E47:F47)</f>
        <v>2540000</v>
      </c>
      <c r="J47" s="19"/>
      <c r="K47" s="19"/>
      <c r="N47" s="6">
        <f t="shared" ref="N47:N48" si="8">LOG10(I47)</f>
        <v>6.4048337166199385</v>
      </c>
      <c r="O47" s="9"/>
      <c r="P47" s="9"/>
    </row>
    <row r="48" spans="1:32" x14ac:dyDescent="0.25">
      <c r="A48" s="12"/>
      <c r="B48" t="s">
        <v>30</v>
      </c>
      <c r="E48" s="4">
        <v>1380000</v>
      </c>
      <c r="F48" s="4">
        <v>3200000</v>
      </c>
      <c r="G48" s="4"/>
      <c r="H48" s="4"/>
      <c r="I48" s="5">
        <f t="shared" si="7"/>
        <v>2290000</v>
      </c>
      <c r="J48" s="19"/>
      <c r="K48" s="19"/>
      <c r="N48" s="6">
        <f t="shared" si="8"/>
        <v>6.3598354823398884</v>
      </c>
      <c r="O48" s="9"/>
      <c r="P48" s="9"/>
    </row>
    <row r="49" spans="1:16" x14ac:dyDescent="0.25">
      <c r="I49" s="5"/>
    </row>
    <row r="50" spans="1:16" x14ac:dyDescent="0.25">
      <c r="I50" s="5"/>
      <c r="J50" s="2"/>
      <c r="K50" s="2"/>
    </row>
    <row r="51" spans="1:16" ht="15" customHeight="1" x14ac:dyDescent="0.25">
      <c r="A51" s="12" t="s">
        <v>55</v>
      </c>
      <c r="B51" t="s">
        <v>31</v>
      </c>
      <c r="E51" s="4">
        <v>3800000</v>
      </c>
      <c r="F51" s="4">
        <v>1200000</v>
      </c>
      <c r="G51" s="4"/>
      <c r="H51" s="4"/>
      <c r="I51" s="5">
        <f t="shared" si="7"/>
        <v>2500000</v>
      </c>
      <c r="J51" s="19">
        <f>AVERAGE(I51:I53)</f>
        <v>2080000</v>
      </c>
      <c r="K51" s="19">
        <f>STDEV(I51:I53)</f>
        <v>744848.97798144293</v>
      </c>
      <c r="N51" s="6">
        <f>LOG10(I51)</f>
        <v>6.3979400086720375</v>
      </c>
      <c r="O51" s="9">
        <f>AVERAGE(N51:N53)</f>
        <v>6.2952334600427768</v>
      </c>
      <c r="P51" s="9">
        <f>STDEV(N51:N53)</f>
        <v>0.18089814428193984</v>
      </c>
    </row>
    <row r="52" spans="1:16" x14ac:dyDescent="0.25">
      <c r="A52" s="12"/>
      <c r="B52" t="s">
        <v>32</v>
      </c>
      <c r="E52" s="4">
        <v>1240000</v>
      </c>
      <c r="F52" s="4">
        <v>1200000</v>
      </c>
      <c r="G52" s="4"/>
      <c r="H52" s="4"/>
      <c r="I52" s="5">
        <f t="shared" si="7"/>
        <v>1220000</v>
      </c>
      <c r="J52" s="19"/>
      <c r="K52" s="19"/>
      <c r="N52" s="6">
        <f t="shared" ref="N52:N53" si="9">LOG10(I52)</f>
        <v>6.0863598306747484</v>
      </c>
      <c r="O52" s="9"/>
      <c r="P52" s="9"/>
    </row>
    <row r="53" spans="1:16" x14ac:dyDescent="0.25">
      <c r="A53" s="12"/>
      <c r="B53" t="s">
        <v>33</v>
      </c>
      <c r="E53" s="4">
        <v>4740000</v>
      </c>
      <c r="F53" s="4">
        <v>300000</v>
      </c>
      <c r="G53" s="4"/>
      <c r="H53" s="4"/>
      <c r="I53" s="5">
        <f t="shared" si="7"/>
        <v>2520000</v>
      </c>
      <c r="J53" s="19"/>
      <c r="K53" s="19"/>
      <c r="N53" s="6">
        <f t="shared" si="9"/>
        <v>6.4014005407815437</v>
      </c>
      <c r="O53" s="9"/>
      <c r="P53" s="9"/>
    </row>
    <row r="54" spans="1:16" x14ac:dyDescent="0.25">
      <c r="K54" t="s">
        <v>43</v>
      </c>
    </row>
    <row r="57" spans="1:16" x14ac:dyDescent="0.25">
      <c r="A57" s="13" t="s">
        <v>52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2"/>
    </row>
    <row r="58" spans="1:16" x14ac:dyDescent="0.25">
      <c r="B58" s="1"/>
      <c r="C58" s="1">
        <v>-1</v>
      </c>
      <c r="D58" s="1">
        <v>-2</v>
      </c>
      <c r="E58" s="1">
        <v>-3</v>
      </c>
      <c r="F58">
        <v>-4</v>
      </c>
      <c r="G58">
        <v>-5</v>
      </c>
      <c r="H58">
        <v>-6</v>
      </c>
      <c r="I58" s="10" t="s">
        <v>5</v>
      </c>
      <c r="J58" s="10"/>
      <c r="K58" s="2" t="s">
        <v>6</v>
      </c>
      <c r="N58" s="10" t="s">
        <v>5</v>
      </c>
      <c r="O58" s="10"/>
      <c r="P58" s="2" t="s">
        <v>6</v>
      </c>
    </row>
    <row r="59" spans="1:16" ht="15" customHeight="1" x14ac:dyDescent="0.25">
      <c r="A59" s="12" t="s">
        <v>53</v>
      </c>
      <c r="B59" t="s">
        <v>34</v>
      </c>
      <c r="C59" t="s">
        <v>4</v>
      </c>
      <c r="D59" s="4">
        <v>35000</v>
      </c>
      <c r="E59" s="4">
        <v>100000</v>
      </c>
      <c r="F59" s="4">
        <v>20000</v>
      </c>
      <c r="G59" s="4"/>
      <c r="H59" s="4"/>
      <c r="I59" s="5">
        <f>AVERAGE(D59:F59)</f>
        <v>51666.666666666664</v>
      </c>
      <c r="J59" s="19">
        <f>AVERAGE(I59:I61)</f>
        <v>37222.222222222219</v>
      </c>
      <c r="K59" s="19">
        <f>STDEV(I59:I61)</f>
        <v>16015.039228221758</v>
      </c>
      <c r="N59" s="6">
        <f>LOG10(I59)</f>
        <v>4.7132104434506292</v>
      </c>
      <c r="O59" s="9">
        <f>AVERAGE(N59:N61)</f>
        <v>4.538766810147524</v>
      </c>
      <c r="P59" s="9">
        <f>STDEV(N59:N61)</f>
        <v>0.21325501277192815</v>
      </c>
    </row>
    <row r="60" spans="1:16" x14ac:dyDescent="0.25">
      <c r="A60" s="12"/>
      <c r="B60" t="s">
        <v>35</v>
      </c>
      <c r="E60">
        <v>0</v>
      </c>
      <c r="F60" s="4">
        <v>40000</v>
      </c>
      <c r="G60" s="4"/>
      <c r="H60" s="4"/>
      <c r="I60" s="5">
        <f>AVERAGE(F60)</f>
        <v>40000</v>
      </c>
      <c r="J60" s="19"/>
      <c r="K60" s="19"/>
      <c r="N60" s="6">
        <f t="shared" ref="N60:N61" si="10">LOG10(I60)</f>
        <v>4.6020599913279625</v>
      </c>
      <c r="O60" s="9"/>
      <c r="P60" s="9"/>
    </row>
    <row r="61" spans="1:16" x14ac:dyDescent="0.25">
      <c r="A61" s="12"/>
      <c r="B61" t="s">
        <v>36</v>
      </c>
      <c r="E61">
        <v>0</v>
      </c>
      <c r="F61" s="4">
        <v>20000</v>
      </c>
      <c r="G61" s="4"/>
      <c r="H61" s="4"/>
      <c r="I61" s="5">
        <f>AVERAGE(F61)</f>
        <v>20000</v>
      </c>
      <c r="J61" s="19"/>
      <c r="K61" s="19"/>
      <c r="N61" s="6">
        <f t="shared" si="10"/>
        <v>4.3010299956639813</v>
      </c>
      <c r="O61" s="9"/>
      <c r="P61" s="9"/>
    </row>
    <row r="62" spans="1:16" x14ac:dyDescent="0.25">
      <c r="A62" s="3"/>
    </row>
    <row r="63" spans="1:16" x14ac:dyDescent="0.25">
      <c r="I63" s="2"/>
      <c r="J63" s="2"/>
      <c r="K63" s="2"/>
    </row>
    <row r="64" spans="1:16" ht="15" customHeight="1" x14ac:dyDescent="0.25">
      <c r="A64" s="12" t="s">
        <v>54</v>
      </c>
      <c r="B64" t="s">
        <v>37</v>
      </c>
      <c r="E64" s="4">
        <v>880000</v>
      </c>
      <c r="F64" s="4">
        <v>300000</v>
      </c>
      <c r="G64" s="4"/>
      <c r="H64" s="4"/>
      <c r="I64" s="5">
        <f>AVERAGE(E64:F64)</f>
        <v>590000</v>
      </c>
      <c r="J64" s="19">
        <f>AVERAGE(I64:I66)</f>
        <v>305000</v>
      </c>
      <c r="K64" s="19">
        <f>STDEV(I64:I66)</f>
        <v>246931.16449731492</v>
      </c>
      <c r="N64" s="6">
        <f>LOG10(I64)</f>
        <v>5.7708520116421438</v>
      </c>
      <c r="O64" s="9">
        <f>AVERAGE(N64:N66)</f>
        <v>5.3972108770635687</v>
      </c>
      <c r="P64" s="9">
        <f>STDEV(N64:N66)</f>
        <v>0.32420382629813721</v>
      </c>
    </row>
    <row r="65" spans="1:16" x14ac:dyDescent="0.25">
      <c r="A65" s="12"/>
      <c r="B65" t="s">
        <v>38</v>
      </c>
      <c r="E65" s="4">
        <v>240000</v>
      </c>
      <c r="F65" s="4">
        <v>100000</v>
      </c>
      <c r="G65" s="4"/>
      <c r="H65" s="4"/>
      <c r="I65" s="5">
        <f t="shared" ref="I65:I66" si="11">AVERAGE(E65:F65)</f>
        <v>170000</v>
      </c>
      <c r="J65" s="19"/>
      <c r="K65" s="19"/>
      <c r="N65" s="6">
        <f t="shared" ref="N65:N71" si="12">LOG10(I65)</f>
        <v>5.2304489213782741</v>
      </c>
      <c r="O65" s="9"/>
      <c r="P65" s="9"/>
    </row>
    <row r="66" spans="1:16" x14ac:dyDescent="0.25">
      <c r="A66" s="12"/>
      <c r="B66" t="s">
        <v>39</v>
      </c>
      <c r="E66" s="4">
        <v>110000</v>
      </c>
      <c r="F66" s="4">
        <v>200000</v>
      </c>
      <c r="G66" s="4"/>
      <c r="H66" s="4"/>
      <c r="I66" s="5">
        <f t="shared" si="11"/>
        <v>155000</v>
      </c>
      <c r="J66" s="19"/>
      <c r="K66" s="19"/>
      <c r="N66" s="6">
        <f t="shared" si="12"/>
        <v>5.1903316981702918</v>
      </c>
      <c r="O66" s="9"/>
      <c r="P66" s="9"/>
    </row>
    <row r="67" spans="1:16" x14ac:dyDescent="0.25">
      <c r="N67" s="6"/>
    </row>
    <row r="68" spans="1:16" x14ac:dyDescent="0.25">
      <c r="I68" s="2"/>
      <c r="J68" s="2"/>
      <c r="K68" s="2"/>
      <c r="N68" s="6"/>
    </row>
    <row r="69" spans="1:16" ht="15" customHeight="1" x14ac:dyDescent="0.25">
      <c r="A69" s="12" t="s">
        <v>55</v>
      </c>
      <c r="B69" t="s">
        <v>40</v>
      </c>
      <c r="E69" s="4">
        <v>1030000</v>
      </c>
      <c r="F69" s="4">
        <v>1800000</v>
      </c>
      <c r="G69" s="4"/>
      <c r="H69" s="4"/>
      <c r="I69" s="5">
        <f>AVERAGE(E69:F69)</f>
        <v>1415000</v>
      </c>
      <c r="J69" s="19">
        <f>AVERAGE(I69:I71)</f>
        <v>16506666.666666666</v>
      </c>
      <c r="K69" s="19">
        <f>STDEV(I69:I71)</f>
        <v>26669553.020876318</v>
      </c>
      <c r="N69" s="6">
        <f t="shared" si="12"/>
        <v>6.1507564398603094</v>
      </c>
      <c r="O69" s="9">
        <f>AVERAGE(N69:N71)</f>
        <v>6.5771378203219966</v>
      </c>
      <c r="P69" s="9">
        <f>STDEV(N69:N71)</f>
        <v>0.95851384187462918</v>
      </c>
    </row>
    <row r="70" spans="1:16" x14ac:dyDescent="0.25">
      <c r="A70" s="12"/>
      <c r="B70" t="s">
        <v>41</v>
      </c>
      <c r="E70" t="s">
        <v>4</v>
      </c>
      <c r="F70" s="4">
        <v>47300000</v>
      </c>
      <c r="G70" s="4"/>
      <c r="I70" s="5">
        <f>F70</f>
        <v>47300000</v>
      </c>
      <c r="J70" s="19"/>
      <c r="K70" s="19"/>
      <c r="N70" s="6">
        <f t="shared" si="12"/>
        <v>7.6748611407378116</v>
      </c>
      <c r="O70" s="9"/>
      <c r="P70" s="9"/>
    </row>
    <row r="71" spans="1:16" x14ac:dyDescent="0.25">
      <c r="A71" s="12"/>
      <c r="B71" t="s">
        <v>42</v>
      </c>
      <c r="E71" s="4">
        <v>610000</v>
      </c>
      <c r="F71" s="4">
        <v>1000000</v>
      </c>
      <c r="G71" s="4"/>
      <c r="H71" s="4"/>
      <c r="I71" s="5">
        <f t="shared" ref="I71" si="13">AVERAGE(E71:F71)</f>
        <v>805000</v>
      </c>
      <c r="J71" s="19"/>
      <c r="K71" s="19"/>
      <c r="N71" s="6">
        <f t="shared" si="12"/>
        <v>5.9057958803678687</v>
      </c>
      <c r="O71" s="9"/>
      <c r="P71" s="9"/>
    </row>
  </sheetData>
  <mergeCells count="74">
    <mergeCell ref="A64:A66"/>
    <mergeCell ref="A69:A71"/>
    <mergeCell ref="J64:J66"/>
    <mergeCell ref="K64:K66"/>
    <mergeCell ref="J69:J71"/>
    <mergeCell ref="K69:K71"/>
    <mergeCell ref="B39:K39"/>
    <mergeCell ref="A41:A43"/>
    <mergeCell ref="K23:K25"/>
    <mergeCell ref="J28:J30"/>
    <mergeCell ref="K28:K30"/>
    <mergeCell ref="J33:J35"/>
    <mergeCell ref="K33:K35"/>
    <mergeCell ref="I40:J40"/>
    <mergeCell ref="J41:J43"/>
    <mergeCell ref="K41:K43"/>
    <mergeCell ref="I22:J22"/>
    <mergeCell ref="J23:J25"/>
    <mergeCell ref="A23:A25"/>
    <mergeCell ref="A28:A30"/>
    <mergeCell ref="A33:A35"/>
    <mergeCell ref="B21:K21"/>
    <mergeCell ref="I4:J4"/>
    <mergeCell ref="J5:J7"/>
    <mergeCell ref="K5:K7"/>
    <mergeCell ref="J10:J12"/>
    <mergeCell ref="K10:K12"/>
    <mergeCell ref="J15:J17"/>
    <mergeCell ref="K15:K17"/>
    <mergeCell ref="B1:O1"/>
    <mergeCell ref="B3:K3"/>
    <mergeCell ref="A5:A7"/>
    <mergeCell ref="A10:A12"/>
    <mergeCell ref="A15:A17"/>
    <mergeCell ref="O10:O12"/>
    <mergeCell ref="J46:J48"/>
    <mergeCell ref="K46:K48"/>
    <mergeCell ref="J51:J53"/>
    <mergeCell ref="K51:K53"/>
    <mergeCell ref="J59:J61"/>
    <mergeCell ref="I58:J58"/>
    <mergeCell ref="K59:K61"/>
    <mergeCell ref="A57:K57"/>
    <mergeCell ref="A46:A48"/>
    <mergeCell ref="A51:A53"/>
    <mergeCell ref="A59:A61"/>
    <mergeCell ref="P10:P12"/>
    <mergeCell ref="O15:O17"/>
    <mergeCell ref="P15:P17"/>
    <mergeCell ref="N3:O3"/>
    <mergeCell ref="N4:O4"/>
    <mergeCell ref="O5:O7"/>
    <mergeCell ref="P5:P7"/>
    <mergeCell ref="N22:O22"/>
    <mergeCell ref="O23:O25"/>
    <mergeCell ref="P23:P25"/>
    <mergeCell ref="O28:O30"/>
    <mergeCell ref="P28:P30"/>
    <mergeCell ref="O33:O35"/>
    <mergeCell ref="P33:P35"/>
    <mergeCell ref="N40:O40"/>
    <mergeCell ref="O41:O43"/>
    <mergeCell ref="P41:P43"/>
    <mergeCell ref="O46:O48"/>
    <mergeCell ref="P46:P48"/>
    <mergeCell ref="O51:O53"/>
    <mergeCell ref="P51:P53"/>
    <mergeCell ref="N58:O58"/>
    <mergeCell ref="O59:O61"/>
    <mergeCell ref="P59:P61"/>
    <mergeCell ref="O64:O66"/>
    <mergeCell ref="P64:P66"/>
    <mergeCell ref="O69:O71"/>
    <mergeCell ref="P69:P7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MRS</vt:lpstr>
      <vt:lpstr>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Katarina Butorac</cp:lastModifiedBy>
  <dcterms:created xsi:type="dcterms:W3CDTF">2023-07-26T07:32:39Z</dcterms:created>
  <dcterms:modified xsi:type="dcterms:W3CDTF">2024-07-25T10:16:41Z</dcterms:modified>
</cp:coreProperties>
</file>