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ANCI_moji+vezani\ONGOING_ARTICLES\Tdp2_1stpaper_Frontiers_invite_2023-24-IVAN_Cecile\RAW_DATA_FOR_REPOSITORY\final raw data tdp2_CO_240620\figure 2\"/>
    </mc:Choice>
  </mc:AlternateContent>
  <xr:revisionPtr revIDLastSave="0" documentId="13_ncr:1_{49144184-0B02-45D7-97D9-D627FA7C6030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lts as usual" sheetId="4" r:id="rId1"/>
    <sheet name="sorted" sheetId="3" r:id="rId2"/>
    <sheet name="231122 Raw" sheetId="1" r:id="rId3"/>
    <sheet name="details" sheetId="2" r:id="rId4"/>
  </sheets>
  <calcPr calcId="191029"/>
</workbook>
</file>

<file path=xl/calcChain.xml><?xml version="1.0" encoding="utf-8"?>
<calcChain xmlns="http://schemas.openxmlformats.org/spreadsheetml/2006/main">
  <c r="D32" i="4" l="1"/>
  <c r="E32" i="4"/>
  <c r="F32" i="4"/>
  <c r="G32" i="4"/>
  <c r="H32" i="4"/>
  <c r="I32" i="4"/>
  <c r="J32" i="4"/>
  <c r="K32" i="4"/>
  <c r="D33" i="4"/>
  <c r="E33" i="4"/>
  <c r="E34" i="4" s="1"/>
  <c r="F33" i="4"/>
  <c r="G33" i="4"/>
  <c r="G34" i="4" s="1"/>
  <c r="H33" i="4"/>
  <c r="I33" i="4"/>
  <c r="I34" i="4" s="1"/>
  <c r="J33" i="4"/>
  <c r="J34" i="4" s="1"/>
  <c r="K33" i="4"/>
  <c r="D34" i="4"/>
  <c r="F34" i="4"/>
  <c r="K34" i="4"/>
  <c r="C33" i="4"/>
  <c r="C32" i="4"/>
  <c r="D23" i="4"/>
  <c r="E23" i="4"/>
  <c r="F23" i="4"/>
  <c r="G23" i="4"/>
  <c r="H23" i="4"/>
  <c r="I23" i="4"/>
  <c r="J23" i="4"/>
  <c r="K23" i="4"/>
  <c r="D24" i="4"/>
  <c r="D25" i="4" s="1"/>
  <c r="E24" i="4"/>
  <c r="F24" i="4"/>
  <c r="G24" i="4"/>
  <c r="G25" i="4" s="1"/>
  <c r="H24" i="4"/>
  <c r="I24" i="4"/>
  <c r="J24" i="4"/>
  <c r="K24" i="4"/>
  <c r="E25" i="4"/>
  <c r="F25" i="4"/>
  <c r="H25" i="4"/>
  <c r="I25" i="4"/>
  <c r="J25" i="4"/>
  <c r="K25" i="4"/>
  <c r="C24" i="4"/>
  <c r="C25" i="4" s="1"/>
  <c r="C23" i="4"/>
  <c r="D14" i="4"/>
  <c r="D44" i="4" s="1"/>
  <c r="E14" i="4"/>
  <c r="E44" i="4" s="1"/>
  <c r="F14" i="4"/>
  <c r="F44" i="4" s="1"/>
  <c r="G14" i="4"/>
  <c r="G44" i="4" s="1"/>
  <c r="H14" i="4"/>
  <c r="H40" i="4" s="1"/>
  <c r="I14" i="4"/>
  <c r="I40" i="4" s="1"/>
  <c r="J14" i="4"/>
  <c r="J40" i="4" s="1"/>
  <c r="K14" i="4"/>
  <c r="K40" i="4" s="1"/>
  <c r="D15" i="4"/>
  <c r="E15" i="4"/>
  <c r="E16" i="4" s="1"/>
  <c r="F15" i="4"/>
  <c r="F16" i="4" s="1"/>
  <c r="G15" i="4"/>
  <c r="G16" i="4" s="1"/>
  <c r="H15" i="4"/>
  <c r="H16" i="4" s="1"/>
  <c r="I15" i="4"/>
  <c r="I16" i="4" s="1"/>
  <c r="J15" i="4"/>
  <c r="J16" i="4" s="1"/>
  <c r="K15" i="4"/>
  <c r="D16" i="4"/>
  <c r="K16" i="4"/>
  <c r="C15" i="4"/>
  <c r="C14" i="4"/>
  <c r="C44" i="4" s="1"/>
  <c r="C34" i="4" l="1"/>
  <c r="L31" i="4"/>
  <c r="H35" i="4" s="1"/>
  <c r="K44" i="4"/>
  <c r="G40" i="4"/>
  <c r="J44" i="4"/>
  <c r="F40" i="4"/>
  <c r="I44" i="4"/>
  <c r="E40" i="4"/>
  <c r="H44" i="4"/>
  <c r="D40" i="4"/>
  <c r="L24" i="4"/>
  <c r="C40" i="4"/>
  <c r="L33" i="4"/>
  <c r="D35" i="4"/>
  <c r="L14" i="4"/>
  <c r="L32" i="4"/>
  <c r="H34" i="4"/>
  <c r="C16" i="4"/>
  <c r="L13" i="4"/>
  <c r="L23" i="4"/>
  <c r="L25" i="4" s="1"/>
  <c r="L22" i="4"/>
  <c r="K26" i="4" s="1"/>
  <c r="L15" i="4"/>
  <c r="L16" i="4" s="1"/>
  <c r="J35" i="4" l="1"/>
  <c r="C35" i="4"/>
  <c r="K35" i="4"/>
  <c r="G35" i="4"/>
  <c r="I35" i="4"/>
  <c r="E35" i="4"/>
  <c r="F35" i="4"/>
  <c r="L34" i="4"/>
  <c r="J26" i="4"/>
  <c r="G26" i="4"/>
  <c r="F26" i="4"/>
  <c r="F17" i="4"/>
  <c r="J17" i="4"/>
  <c r="I26" i="4"/>
  <c r="D17" i="4"/>
  <c r="I17" i="4"/>
  <c r="C26" i="4"/>
  <c r="H17" i="4"/>
  <c r="D26" i="4"/>
  <c r="C17" i="4"/>
  <c r="G17" i="4"/>
  <c r="H26" i="4"/>
  <c r="E26" i="4"/>
  <c r="K17" i="4"/>
  <c r="E17" i="4"/>
</calcChain>
</file>

<file path=xl/sharedStrings.xml><?xml version="1.0" encoding="utf-8"?>
<sst xmlns="http://schemas.openxmlformats.org/spreadsheetml/2006/main" count="684" uniqueCount="203">
  <si>
    <t xml:space="preserve">Document Name: 231122.sds </t>
  </si>
  <si>
    <t>Plate Type: Standard Curve</t>
  </si>
  <si>
    <t>User: LME</t>
  </si>
  <si>
    <t>Document Information</t>
  </si>
  <si>
    <t>Operator: Administrator</t>
  </si>
  <si>
    <t>Run Date: Wednesday</t>
  </si>
  <si>
    <t xml:space="preserve"> November 22</t>
  </si>
  <si>
    <t xml:space="preserve"> 2023 12:30:42</t>
  </si>
  <si>
    <t>Last Modified: Wednesday</t>
  </si>
  <si>
    <t xml:space="preserve"> 2023 14:28:38</t>
  </si>
  <si>
    <t>Instrument Type: Applied Biosystems 7300 Real-Time PCR System</t>
  </si>
  <si>
    <t>Exporting Mode: Based on Report Setting</t>
  </si>
  <si>
    <t>Comments:</t>
  </si>
  <si>
    <t>SDS v1.4</t>
  </si>
  <si>
    <t>Thermal Cycler Profile</t>
  </si>
  <si>
    <t>Stage</t>
  </si>
  <si>
    <t>Repetitions</t>
  </si>
  <si>
    <t>Temperature</t>
  </si>
  <si>
    <t>Time</t>
  </si>
  <si>
    <t>Ramp Rate</t>
  </si>
  <si>
    <t>Auto Increment</t>
  </si>
  <si>
    <t>50.0 °C</t>
  </si>
  <si>
    <t>Auto</t>
  </si>
  <si>
    <t>95.0 °C</t>
  </si>
  <si>
    <t>60.0 °C</t>
  </si>
  <si>
    <t>4 (Dissociation)</t>
  </si>
  <si>
    <t>Standard 7300 Mode</t>
  </si>
  <si>
    <t>Data Collection :  Stage 3 Step 2</t>
  </si>
  <si>
    <t>PCR Volume: 10 µL</t>
  </si>
  <si>
    <t>Well</t>
  </si>
  <si>
    <t>Sample Name</t>
  </si>
  <si>
    <t>Detector</t>
  </si>
  <si>
    <t>Task</t>
  </si>
  <si>
    <t>Ct</t>
  </si>
  <si>
    <t>StdDev Ct</t>
  </si>
  <si>
    <t>Quantity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</si>
  <si>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</si>
  <si>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</si>
  <si>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</si>
  <si>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</si>
  <si>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</si>
  <si>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</si>
  <si>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</si>
  <si>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</si>
  <si>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MARTA SB</t>
  </si>
  <si>
    <t>Unknown</t>
  </si>
  <si>
    <t>A2</t>
  </si>
  <si>
    <t>A3</t>
  </si>
  <si>
    <t>A4</t>
  </si>
  <si>
    <t>A5</t>
  </si>
  <si>
    <t>A6</t>
  </si>
  <si>
    <t>A7</t>
  </si>
  <si>
    <t>Undetermined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</si>
  <si>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</si>
  <si>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</si>
  <si>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</si>
  <si>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</si>
  <si>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</si>
  <si>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</si>
  <si>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</si>
  <si>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</si>
  <si>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</si>
  <si>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</si>
  <si>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</si>
  <si>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</si>
  <si>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</si>
  <si>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</si>
  <si>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</si>
  <si>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</si>
  <si>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</si>
  <si>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</si>
  <si>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</si>
  <si>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</si>
  <si>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</si>
  <si>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</si>
  <si>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</si>
  <si>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</si>
  <si>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</si>
  <si>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</si>
  <si>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</si>
  <si>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</si>
  <si>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</si>
  <si>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</si>
  <si>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</si>
  <si>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</si>
  <si>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</si>
  <si>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</si>
  <si>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</si>
  <si>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</si>
  <si>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</si>
  <si>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</si>
  <si>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</si>
  <si>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</si>
  <si>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</si>
  <si>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</si>
  <si>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</si>
  <si>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</si>
  <si>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</si>
  <si>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</si>
  <si>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</si>
  <si>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</si>
  <si>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</si>
  <si>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</si>
  <si>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</si>
  <si>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</si>
  <si>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</si>
  <si>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</si>
  <si>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</si>
  <si>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</si>
  <si>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</si>
  <si>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</si>
  <si>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</si>
  <si>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</si>
  <si>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</si>
  <si>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</si>
  <si>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</si>
  <si>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</si>
  <si>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</si>
  <si>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</si>
  <si>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</si>
  <si>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</si>
  <si>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</si>
  <si>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</si>
  <si>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</si>
  <si>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</si>
  <si>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</si>
  <si>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</si>
  <si>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</si>
  <si>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</si>
  <si>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</si>
  <si>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</si>
  <si>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</si>
  <si>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</si>
  <si>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</si>
  <si>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</si>
  <si>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</si>
  <si>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</si>
  <si>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</si>
  <si>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</si>
  <si>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</si>
  <si>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</si>
  <si>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</si>
  <si>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manual Ct</t>
  </si>
  <si>
    <t>manual baseline</t>
  </si>
  <si>
    <t>3 to 15</t>
  </si>
  <si>
    <t>treshold 0.5</t>
  </si>
  <si>
    <t xml:space="preserve">All: </t>
  </si>
  <si>
    <t>Ct - HKG ATP50</t>
  </si>
  <si>
    <t>Ct - tdp2a</t>
  </si>
  <si>
    <t>Ct - tdp2b</t>
  </si>
  <si>
    <t>wt exp 117</t>
  </si>
  <si>
    <t>tdp2bMO exp 117</t>
  </si>
  <si>
    <t>tdp2bMO + 609 rescue exp 117</t>
  </si>
  <si>
    <t>wt exp 121</t>
  </si>
  <si>
    <t>tdp2aMO exp 121</t>
  </si>
  <si>
    <t>tdp2bMO exp 121</t>
  </si>
  <si>
    <t>F1_B</t>
  </si>
  <si>
    <t>F1_L</t>
  </si>
  <si>
    <t>F1_K</t>
  </si>
  <si>
    <t>F1_I</t>
  </si>
  <si>
    <t>F1_O</t>
  </si>
  <si>
    <t>F2_B</t>
  </si>
  <si>
    <t>F2_L</t>
  </si>
  <si>
    <t>F2_I</t>
  </si>
  <si>
    <t>F2_O</t>
  </si>
  <si>
    <t>GoTaq Promega</t>
  </si>
  <si>
    <t>primer #</t>
  </si>
  <si>
    <t>primer</t>
  </si>
  <si>
    <t>primer efficiency</t>
  </si>
  <si>
    <t>tested?</t>
  </si>
  <si>
    <t>2234 x 2235</t>
  </si>
  <si>
    <t>DrAtp50_qPCR_F2 x R2</t>
  </si>
  <si>
    <t>(cf. IA/Vanna?)</t>
  </si>
  <si>
    <t>1284 x 1285</t>
  </si>
  <si>
    <t>DrTdp2a</t>
  </si>
  <si>
    <t>cf. IA</t>
  </si>
  <si>
    <t>1286 x 1287</t>
  </si>
  <si>
    <t>DrTdp2b</t>
  </si>
  <si>
    <t>10 ng/well</t>
  </si>
  <si>
    <t>Atp50</t>
  </si>
  <si>
    <t>median</t>
  </si>
  <si>
    <t>mean</t>
  </si>
  <si>
    <t>average</t>
  </si>
  <si>
    <t>st dev</t>
  </si>
  <si>
    <t>SD</t>
  </si>
  <si>
    <t>%st dev</t>
  </si>
  <si>
    <t>% of difference</t>
  </si>
  <si>
    <t>tdp2a</t>
  </si>
  <si>
    <t>tdp2b</t>
  </si>
  <si>
    <t>MNE 1: tdp2a</t>
  </si>
  <si>
    <t>to each Atp50</t>
  </si>
  <si>
    <r>
      <t>E (HGK)</t>
    </r>
    <r>
      <rPr>
        <b/>
        <vertAlign val="superscript"/>
        <sz val="8"/>
        <rFont val="Calibri"/>
        <family val="2"/>
      </rPr>
      <t>Ct(HKG)</t>
    </r>
    <r>
      <rPr>
        <b/>
        <sz val="8"/>
        <rFont val="Calibri"/>
        <family val="2"/>
      </rPr>
      <t>/E(targ)</t>
    </r>
    <r>
      <rPr>
        <b/>
        <vertAlign val="superscript"/>
        <sz val="8"/>
        <rFont val="Calibri"/>
        <family val="2"/>
      </rPr>
      <t>Ct(targ)</t>
    </r>
    <r>
      <rPr>
        <b/>
        <sz val="8"/>
        <rFont val="Calibri"/>
        <family val="2"/>
      </rPr>
      <t>x10^6</t>
    </r>
  </si>
  <si>
    <t>MNE 1: tdp2b</t>
  </si>
  <si>
    <t>all:</t>
  </si>
  <si>
    <t>F1_K *</t>
  </si>
  <si>
    <t>brain</t>
  </si>
  <si>
    <t>liver</t>
  </si>
  <si>
    <t>kidney</t>
  </si>
  <si>
    <t>intestine</t>
  </si>
  <si>
    <t>ovaries</t>
  </si>
  <si>
    <t>tdp2a MNE</t>
  </si>
  <si>
    <t>tdp2b MNE</t>
  </si>
  <si>
    <t>adults tissues: fish females 1 and 2 (cf. 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</si>
</sst>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vertAlign val="superscript"/>
      <sz val="8"/>
      <name val="Calibri"/>
      <family val="2"/>
    </font>
    <font>
      <b/>
      <sz val="8"/>
      <name val="Calibri"/>
      <family val="2"/>
    </font>
    <font>
      <b/>
      <sz val="11"/>
      <color rgb="FFFF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/>
  </cellStyleXfs>
  <cellXfs count="95">
    <xf numFmtId="0" fontId="0" fillId="0" borderId="0" xfId="0"/>
    <xf numFmtId="20" fontId="0" fillId="0" borderId="0" xfId="0" applyNumberFormat="1"/>
    <xf numFmtId="0" fontId="19" fillId="0" borderId="0" xfId="0" applyFont="1" applyAlignment="1">
      <alignment horizontal="left"/>
    </xf>
    <xf numFmtId="0" fontId="19" fillId="0" borderId="10" xfId="0" applyFont="1" applyBorder="1" applyAlignment="1">
      <alignment horizontal="left"/>
    </xf>
    <xf numFmtId="16" fontId="19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left"/>
    </xf>
    <xf numFmtId="0" fontId="0" fillId="34" borderId="0" xfId="0" applyFill="1" applyAlignment="1">
      <alignment horizontal="center"/>
    </xf>
    <xf numFmtId="0" fontId="0" fillId="34" borderId="0" xfId="0" applyFill="1" applyAlignment="1">
      <alignment horizontal="left"/>
    </xf>
    <xf numFmtId="0" fontId="0" fillId="35" borderId="0" xfId="0" applyFill="1" applyAlignment="1">
      <alignment horizontal="center"/>
    </xf>
    <xf numFmtId="0" fontId="0" fillId="35" borderId="0" xfId="0" applyFill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2" xfId="0" applyFill="1" applyBorder="1" applyAlignment="1">
      <alignment horizontal="left"/>
    </xf>
    <xf numFmtId="0" fontId="0" fillId="34" borderId="12" xfId="0" applyFill="1" applyBorder="1" applyAlignment="1">
      <alignment horizontal="left"/>
    </xf>
    <xf numFmtId="0" fontId="0" fillId="35" borderId="12" xfId="0" applyFill="1" applyBorder="1" applyAlignment="1">
      <alignment horizontal="left"/>
    </xf>
    <xf numFmtId="0" fontId="0" fillId="33" borderId="13" xfId="0" applyFill="1" applyBorder="1" applyAlignment="1">
      <alignment horizontal="left"/>
    </xf>
    <xf numFmtId="0" fontId="0" fillId="33" borderId="14" xfId="0" applyFill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0" fillId="34" borderId="10" xfId="0" applyFill="1" applyBorder="1" applyAlignment="1">
      <alignment horizontal="left"/>
    </xf>
    <xf numFmtId="0" fontId="0" fillId="35" borderId="10" xfId="0" applyFill="1" applyBorder="1" applyAlignment="1">
      <alignment horizontal="left"/>
    </xf>
    <xf numFmtId="0" fontId="20" fillId="34" borderId="12" xfId="0" applyFont="1" applyFill="1" applyBorder="1" applyAlignment="1">
      <alignment horizontal="left"/>
    </xf>
    <xf numFmtId="0" fontId="20" fillId="33" borderId="12" xfId="0" applyFont="1" applyFill="1" applyBorder="1" applyAlignment="1">
      <alignment horizontal="left"/>
    </xf>
    <xf numFmtId="14" fontId="22" fillId="36" borderId="0" xfId="42" applyNumberFormat="1" applyFill="1" applyAlignment="1">
      <alignment horizontal="center"/>
    </xf>
    <xf numFmtId="0" fontId="23" fillId="0" borderId="0" xfId="42" applyFont="1" applyAlignment="1">
      <alignment horizontal="left"/>
    </xf>
    <xf numFmtId="0" fontId="22" fillId="0" borderId="0" xfId="42"/>
    <xf numFmtId="0" fontId="19" fillId="0" borderId="0" xfId="0" applyFont="1"/>
    <xf numFmtId="0" fontId="19" fillId="0" borderId="10" xfId="0" applyFont="1" applyBorder="1"/>
    <xf numFmtId="0" fontId="22" fillId="0" borderId="0" xfId="42" applyAlignment="1">
      <alignment horizontal="center"/>
    </xf>
    <xf numFmtId="16" fontId="19" fillId="0" borderId="0" xfId="0" applyNumberFormat="1" applyFont="1"/>
    <xf numFmtId="0" fontId="25" fillId="0" borderId="0" xfId="42" applyFont="1" applyAlignment="1">
      <alignment horizontal="left"/>
    </xf>
    <xf numFmtId="0" fontId="22" fillId="0" borderId="15" xfId="42" applyBorder="1" applyAlignment="1">
      <alignment horizontal="center"/>
    </xf>
    <xf numFmtId="0" fontId="22" fillId="0" borderId="15" xfId="42" applyBorder="1"/>
    <xf numFmtId="0" fontId="26" fillId="37" borderId="15" xfId="0" applyFont="1" applyFill="1" applyBorder="1" applyAlignment="1">
      <alignment horizontal="center"/>
    </xf>
    <xf numFmtId="0" fontId="26" fillId="37" borderId="15" xfId="0" applyFont="1" applyFill="1" applyBorder="1"/>
    <xf numFmtId="0" fontId="26" fillId="37" borderId="15" xfId="0" applyFont="1" applyFill="1" applyBorder="1" applyAlignment="1">
      <alignment horizontal="left"/>
    </xf>
    <xf numFmtId="0" fontId="25" fillId="0" borderId="0" xfId="42" applyFont="1"/>
    <xf numFmtId="0" fontId="22" fillId="38" borderId="0" xfId="42" applyFill="1" applyAlignment="1">
      <alignment horizontal="center"/>
    </xf>
    <xf numFmtId="0" fontId="22" fillId="33" borderId="0" xfId="42" applyFill="1" applyAlignment="1">
      <alignment horizontal="center"/>
    </xf>
    <xf numFmtId="0" fontId="17" fillId="0" borderId="0" xfId="42" applyFont="1"/>
    <xf numFmtId="164" fontId="22" fillId="0" borderId="0" xfId="42" applyNumberFormat="1" applyAlignment="1">
      <alignment horizontal="center"/>
    </xf>
    <xf numFmtId="0" fontId="17" fillId="0" borderId="0" xfId="42" applyFont="1" applyAlignment="1">
      <alignment horizontal="center"/>
    </xf>
    <xf numFmtId="0" fontId="27" fillId="39" borderId="0" xfId="42" applyFont="1" applyFill="1" applyAlignment="1">
      <alignment horizontal="center"/>
    </xf>
    <xf numFmtId="164" fontId="27" fillId="39" borderId="11" xfId="42" applyNumberFormat="1" applyFont="1" applyFill="1" applyBorder="1" applyAlignment="1">
      <alignment horizontal="center"/>
    </xf>
    <xf numFmtId="164" fontId="27" fillId="39" borderId="19" xfId="42" applyNumberFormat="1" applyFont="1" applyFill="1" applyBorder="1" applyAlignment="1">
      <alignment horizontal="center"/>
    </xf>
    <xf numFmtId="0" fontId="22" fillId="0" borderId="0" xfId="42" applyAlignment="1">
      <alignment horizontal="left"/>
    </xf>
    <xf numFmtId="0" fontId="26" fillId="0" borderId="0" xfId="42" applyFont="1" applyAlignment="1">
      <alignment horizontal="center"/>
    </xf>
    <xf numFmtId="164" fontId="26" fillId="0" borderId="13" xfId="42" applyNumberFormat="1" applyFont="1" applyBorder="1" applyAlignment="1">
      <alignment horizontal="center"/>
    </xf>
    <xf numFmtId="164" fontId="26" fillId="0" borderId="20" xfId="42" applyNumberFormat="1" applyFont="1" applyBorder="1" applyAlignment="1">
      <alignment horizontal="center"/>
    </xf>
    <xf numFmtId="164" fontId="26" fillId="0" borderId="14" xfId="42" applyNumberFormat="1" applyFont="1" applyBorder="1" applyAlignment="1">
      <alignment horizontal="center"/>
    </xf>
    <xf numFmtId="164" fontId="28" fillId="0" borderId="21" xfId="42" applyNumberFormat="1" applyFont="1" applyBorder="1" applyAlignment="1">
      <alignment horizontal="center"/>
    </xf>
    <xf numFmtId="0" fontId="15" fillId="0" borderId="0" xfId="42" applyFont="1" applyAlignment="1">
      <alignment horizontal="left"/>
    </xf>
    <xf numFmtId="0" fontId="22" fillId="34" borderId="0" xfId="42" applyFill="1" applyAlignment="1">
      <alignment horizontal="center"/>
    </xf>
    <xf numFmtId="0" fontId="22" fillId="35" borderId="0" xfId="42" applyFill="1" applyAlignment="1">
      <alignment horizontal="center"/>
    </xf>
    <xf numFmtId="164" fontId="26" fillId="0" borderId="0" xfId="42" applyNumberFormat="1" applyFont="1" applyAlignment="1">
      <alignment horizontal="center"/>
    </xf>
    <xf numFmtId="164" fontId="15" fillId="0" borderId="0" xfId="42" applyNumberFormat="1" applyFont="1" applyAlignment="1">
      <alignment horizontal="center"/>
    </xf>
    <xf numFmtId="0" fontId="22" fillId="0" borderId="0" xfId="42" applyAlignment="1">
      <alignment horizontal="right"/>
    </xf>
    <xf numFmtId="2" fontId="22" fillId="0" borderId="0" xfId="42" applyNumberFormat="1" applyAlignment="1">
      <alignment horizontal="center"/>
    </xf>
    <xf numFmtId="1" fontId="22" fillId="0" borderId="0" xfId="42" applyNumberFormat="1" applyAlignment="1">
      <alignment horizontal="center"/>
    </xf>
    <xf numFmtId="164" fontId="15" fillId="34" borderId="15" xfId="42" applyNumberFormat="1" applyFont="1" applyFill="1" applyBorder="1" applyAlignment="1">
      <alignment horizontal="center"/>
    </xf>
    <xf numFmtId="0" fontId="32" fillId="0" borderId="0" xfId="42" applyFont="1"/>
    <xf numFmtId="0" fontId="33" fillId="0" borderId="0" xfId="42" applyFont="1"/>
    <xf numFmtId="0" fontId="22" fillId="0" borderId="13" xfId="42" applyBorder="1"/>
    <xf numFmtId="2" fontId="22" fillId="0" borderId="13" xfId="42" applyNumberFormat="1" applyBorder="1" applyAlignment="1">
      <alignment horizontal="center"/>
    </xf>
    <xf numFmtId="0" fontId="22" fillId="37" borderId="11" xfId="42" applyFill="1" applyBorder="1"/>
    <xf numFmtId="0" fontId="22" fillId="37" borderId="16" xfId="42" applyFill="1" applyBorder="1"/>
    <xf numFmtId="0" fontId="22" fillId="37" borderId="13" xfId="42" applyFill="1" applyBorder="1"/>
    <xf numFmtId="0" fontId="22" fillId="37" borderId="17" xfId="42" applyFill="1" applyBorder="1"/>
    <xf numFmtId="0" fontId="22" fillId="37" borderId="14" xfId="42" applyFill="1" applyBorder="1"/>
    <xf numFmtId="0" fontId="22" fillId="37" borderId="18" xfId="42" applyFill="1" applyBorder="1"/>
    <xf numFmtId="0" fontId="34" fillId="0" borderId="0" xfId="42" applyFont="1" applyAlignment="1">
      <alignment horizontal="center"/>
    </xf>
    <xf numFmtId="0" fontId="22" fillId="37" borderId="15" xfId="42" applyFill="1" applyBorder="1" applyAlignment="1">
      <alignment horizontal="center"/>
    </xf>
    <xf numFmtId="164" fontId="26" fillId="0" borderId="21" xfId="42" applyNumberFormat="1" applyFont="1" applyBorder="1" applyAlignment="1">
      <alignment horizontal="center"/>
    </xf>
    <xf numFmtId="0" fontId="22" fillId="0" borderId="11" xfId="42" applyBorder="1"/>
    <xf numFmtId="0" fontId="22" fillId="0" borderId="16" xfId="42" applyBorder="1"/>
    <xf numFmtId="1" fontId="22" fillId="34" borderId="0" xfId="42" applyNumberFormat="1" applyFill="1" applyBorder="1" applyAlignment="1">
      <alignment horizontal="center"/>
    </xf>
    <xf numFmtId="0" fontId="22" fillId="0" borderId="0" xfId="42" applyBorder="1"/>
    <xf numFmtId="1" fontId="22" fillId="35" borderId="0" xfId="42" applyNumberFormat="1" applyFill="1" applyBorder="1" applyAlignment="1">
      <alignment horizontal="center"/>
    </xf>
    <xf numFmtId="1" fontId="22" fillId="35" borderId="10" xfId="42" applyNumberFormat="1" applyFill="1" applyBorder="1" applyAlignment="1">
      <alignment horizontal="center"/>
    </xf>
    <xf numFmtId="0" fontId="22" fillId="35" borderId="10" xfId="42" applyFill="1" applyBorder="1" applyAlignment="1">
      <alignment horizontal="center"/>
    </xf>
    <xf numFmtId="0" fontId="22" fillId="0" borderId="17" xfId="42" applyBorder="1" applyAlignment="1">
      <alignment horizontal="center"/>
    </xf>
    <xf numFmtId="0" fontId="22" fillId="0" borderId="18" xfId="42" applyBorder="1" applyAlignment="1">
      <alignment horizontal="center"/>
    </xf>
    <xf numFmtId="0" fontId="22" fillId="0" borderId="13" xfId="42" applyBorder="1" applyAlignment="1">
      <alignment horizontal="center"/>
    </xf>
    <xf numFmtId="0" fontId="1" fillId="34" borderId="13" xfId="42" applyFont="1" applyFill="1" applyBorder="1" applyAlignment="1">
      <alignment horizontal="center" vertical="center"/>
    </xf>
    <xf numFmtId="0" fontId="22" fillId="34" borderId="13" xfId="42" applyFill="1" applyBorder="1" applyAlignment="1">
      <alignment horizontal="center" vertical="center"/>
    </xf>
    <xf numFmtId="0" fontId="1" fillId="35" borderId="13" xfId="42" applyFont="1" applyFill="1" applyBorder="1" applyAlignment="1">
      <alignment horizontal="center" vertical="center"/>
    </xf>
    <xf numFmtId="0" fontId="22" fillId="35" borderId="14" xfId="42" applyFill="1" applyBorder="1" applyAlignment="1">
      <alignment horizontal="center" vertical="center"/>
    </xf>
    <xf numFmtId="0" fontId="24" fillId="0" borderId="0" xfId="42" applyFont="1" applyAlignment="1">
      <alignment horizontal="center"/>
    </xf>
    <xf numFmtId="49" fontId="29" fillId="40" borderId="0" xfId="42" applyNumberFormat="1" applyFont="1" applyFill="1" applyAlignment="1">
      <alignment horizontal="center"/>
    </xf>
    <xf numFmtId="49" fontId="29" fillId="40" borderId="17" xfId="42" applyNumberFormat="1" applyFont="1" applyFill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6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="80" zoomScaleNormal="80" workbookViewId="0">
      <selection activeCell="C1" sqref="C1:E1"/>
    </sheetView>
  </sheetViews>
  <sheetFormatPr defaultRowHeight="15" x14ac:dyDescent="0.25"/>
  <cols>
    <col min="1" max="1" width="16.42578125" style="25" customWidth="1"/>
    <col min="2" max="2" width="22.28515625" style="25" customWidth="1"/>
    <col min="3" max="3" width="17.28515625" style="25" customWidth="1"/>
    <col min="4" max="5" width="15.5703125" style="25" customWidth="1"/>
    <col min="6" max="8" width="10.7109375" style="25" customWidth="1"/>
    <col min="9" max="9" width="14" style="25" customWidth="1"/>
    <col min="10" max="10" width="18.28515625" style="25" customWidth="1"/>
    <col min="11" max="11" width="12" style="25" customWidth="1"/>
    <col min="12" max="12" width="9.5703125" style="25" customWidth="1"/>
    <col min="13" max="13" width="16" style="25" bestFit="1" customWidth="1"/>
    <col min="14" max="16384" width="9.140625" style="25"/>
  </cols>
  <sheetData>
    <row r="1" spans="1:13" x14ac:dyDescent="0.25">
      <c r="A1" s="23">
        <v>45252</v>
      </c>
      <c r="B1" s="24"/>
      <c r="C1" s="87" t="s">
        <v>202</v>
      </c>
      <c r="D1" s="87"/>
      <c r="E1" s="87"/>
    </row>
    <row r="2" spans="1:13" x14ac:dyDescent="0.25">
      <c r="A2" t="s">
        <v>165</v>
      </c>
      <c r="B2" s="24"/>
      <c r="C2" s="28"/>
      <c r="D2" s="28"/>
      <c r="E2" s="28"/>
    </row>
    <row r="3" spans="1:13" x14ac:dyDescent="0.25">
      <c r="A3" s="28"/>
      <c r="B3" s="30"/>
      <c r="C3" s="28"/>
      <c r="D3" s="28"/>
      <c r="E3" s="28"/>
      <c r="F3" s="64" t="s">
        <v>156</v>
      </c>
      <c r="G3" s="65" t="s">
        <v>161</v>
      </c>
      <c r="I3" s="27" t="s">
        <v>142</v>
      </c>
      <c r="J3" s="27" t="s">
        <v>143</v>
      </c>
    </row>
    <row r="4" spans="1:13" x14ac:dyDescent="0.25">
      <c r="A4" s="31" t="s">
        <v>166</v>
      </c>
      <c r="B4" s="32" t="s">
        <v>167</v>
      </c>
      <c r="C4" s="31" t="s">
        <v>168</v>
      </c>
      <c r="D4" s="31" t="s">
        <v>169</v>
      </c>
      <c r="F4" s="66" t="s">
        <v>157</v>
      </c>
      <c r="G4" s="67" t="s">
        <v>162</v>
      </c>
      <c r="H4" s="70" t="s">
        <v>193</v>
      </c>
      <c r="I4" s="26" t="s">
        <v>145</v>
      </c>
      <c r="J4" s="29" t="s">
        <v>144</v>
      </c>
    </row>
    <row r="5" spans="1:13" x14ac:dyDescent="0.25">
      <c r="A5" s="33" t="s">
        <v>170</v>
      </c>
      <c r="B5" s="34" t="s">
        <v>171</v>
      </c>
      <c r="C5" s="33">
        <v>1.98</v>
      </c>
      <c r="D5" s="35" t="s">
        <v>172</v>
      </c>
      <c r="F5" s="66" t="s">
        <v>194</v>
      </c>
      <c r="G5" s="67" t="s">
        <v>163</v>
      </c>
    </row>
    <row r="6" spans="1:13" x14ac:dyDescent="0.25">
      <c r="A6" s="33" t="s">
        <v>173</v>
      </c>
      <c r="B6" s="34" t="s">
        <v>174</v>
      </c>
      <c r="C6" s="33">
        <v>1.98</v>
      </c>
      <c r="D6" s="35" t="s">
        <v>175</v>
      </c>
      <c r="F6" s="66" t="s">
        <v>159</v>
      </c>
      <c r="G6" s="67" t="s">
        <v>164</v>
      </c>
    </row>
    <row r="7" spans="1:13" x14ac:dyDescent="0.25">
      <c r="A7" s="33" t="s">
        <v>176</v>
      </c>
      <c r="B7" s="35" t="s">
        <v>177</v>
      </c>
      <c r="C7" s="33">
        <v>1.98</v>
      </c>
      <c r="D7" s="35" t="s">
        <v>175</v>
      </c>
      <c r="F7" s="68" t="s">
        <v>160</v>
      </c>
      <c r="G7" s="69"/>
    </row>
    <row r="8" spans="1:13" x14ac:dyDescent="0.25">
      <c r="B8" s="36"/>
      <c r="I8"/>
    </row>
    <row r="9" spans="1:13" x14ac:dyDescent="0.25">
      <c r="A9" s="37" t="s">
        <v>33</v>
      </c>
      <c r="B9" s="28"/>
      <c r="C9" s="28"/>
      <c r="D9" s="28"/>
      <c r="E9" s="28"/>
      <c r="F9" s="28"/>
      <c r="G9" s="28"/>
      <c r="H9" s="28"/>
      <c r="I9" s="28"/>
    </row>
    <row r="10" spans="1:13" x14ac:dyDescent="0.25">
      <c r="A10" s="28" t="s">
        <v>178</v>
      </c>
      <c r="B10" s="38" t="s">
        <v>179</v>
      </c>
      <c r="C10" s="71" t="s">
        <v>156</v>
      </c>
      <c r="D10" s="71" t="s">
        <v>161</v>
      </c>
      <c r="E10" s="71" t="s">
        <v>157</v>
      </c>
      <c r="F10" s="71" t="s">
        <v>162</v>
      </c>
      <c r="G10" s="71" t="s">
        <v>194</v>
      </c>
      <c r="H10" s="71" t="s">
        <v>159</v>
      </c>
      <c r="I10" s="71" t="s">
        <v>163</v>
      </c>
      <c r="J10" s="71" t="s">
        <v>160</v>
      </c>
      <c r="K10" s="71" t="s">
        <v>164</v>
      </c>
    </row>
    <row r="11" spans="1:13" x14ac:dyDescent="0.25">
      <c r="A11" s="28"/>
      <c r="B11" s="28"/>
      <c r="C11" s="6">
        <v>17.7258</v>
      </c>
      <c r="D11" s="6">
        <v>17.427399999999999</v>
      </c>
      <c r="E11" s="6">
        <v>19.701899999999998</v>
      </c>
      <c r="F11" s="6">
        <v>18.956399999999999</v>
      </c>
      <c r="G11" s="6">
        <v>18.366</v>
      </c>
      <c r="H11" s="6">
        <v>17.8659</v>
      </c>
      <c r="I11" s="6">
        <v>17.533999999999999</v>
      </c>
      <c r="J11" s="6">
        <v>17.8825</v>
      </c>
      <c r="K11" s="6">
        <v>17.212399999999999</v>
      </c>
    </row>
    <row r="12" spans="1:13" ht="15" customHeight="1" x14ac:dyDescent="0.25">
      <c r="A12" s="28"/>
      <c r="B12" s="28"/>
      <c r="C12" s="6">
        <v>17.572099999999999</v>
      </c>
      <c r="D12" s="6">
        <v>17.270199999999999</v>
      </c>
      <c r="E12" s="6">
        <v>19.561699999999998</v>
      </c>
      <c r="F12" s="6">
        <v>18.849299999999999</v>
      </c>
      <c r="G12" s="6">
        <v>18.3414</v>
      </c>
      <c r="H12" s="6">
        <v>17.753799999999998</v>
      </c>
      <c r="I12" s="6">
        <v>17.5761</v>
      </c>
      <c r="J12" s="6">
        <v>17.955300000000001</v>
      </c>
      <c r="K12" s="6">
        <v>17.1892</v>
      </c>
    </row>
    <row r="13" spans="1:13" x14ac:dyDescent="0.25">
      <c r="A13" s="28"/>
      <c r="B13" s="28"/>
      <c r="C13" s="6">
        <v>17.7136</v>
      </c>
      <c r="D13" s="6">
        <v>17.208300000000001</v>
      </c>
      <c r="E13" s="6">
        <v>19.396999999999998</v>
      </c>
      <c r="F13" s="6">
        <v>18.755600000000001</v>
      </c>
      <c r="G13" s="6">
        <v>18.1692</v>
      </c>
      <c r="H13" s="6">
        <v>17.673400000000001</v>
      </c>
      <c r="I13" s="6">
        <v>17.4572</v>
      </c>
      <c r="J13" s="6">
        <v>17.7287</v>
      </c>
      <c r="K13" s="6">
        <v>17.2608</v>
      </c>
      <c r="L13" s="40">
        <f>MEDIAN(C14:K14)</f>
        <v>17.764366666666664</v>
      </c>
      <c r="M13" s="25" t="s">
        <v>180</v>
      </c>
    </row>
    <row r="14" spans="1:13" x14ac:dyDescent="0.25">
      <c r="A14" s="41"/>
      <c r="B14" s="42" t="s">
        <v>181</v>
      </c>
      <c r="C14" s="43">
        <f>AVERAGE(C11:C13)</f>
        <v>17.670500000000001</v>
      </c>
      <c r="D14" s="43">
        <f t="shared" ref="D14:K14" si="0">AVERAGE(D11:D13)</f>
        <v>17.301966666666665</v>
      </c>
      <c r="E14" s="43">
        <f t="shared" si="0"/>
        <v>19.553533333333331</v>
      </c>
      <c r="F14" s="43">
        <f t="shared" si="0"/>
        <v>18.853766666666669</v>
      </c>
      <c r="G14" s="43">
        <f t="shared" si="0"/>
        <v>18.292199999999998</v>
      </c>
      <c r="H14" s="43">
        <f t="shared" si="0"/>
        <v>17.764366666666664</v>
      </c>
      <c r="I14" s="43">
        <f t="shared" si="0"/>
        <v>17.522433333333336</v>
      </c>
      <c r="J14" s="43">
        <f t="shared" si="0"/>
        <v>17.855500000000003</v>
      </c>
      <c r="K14" s="44">
        <f t="shared" si="0"/>
        <v>17.220800000000001</v>
      </c>
      <c r="L14" s="44">
        <f>AVERAGE(C14:K14)</f>
        <v>18.003896296296297</v>
      </c>
      <c r="M14" s="45" t="s">
        <v>182</v>
      </c>
    </row>
    <row r="15" spans="1:13" x14ac:dyDescent="0.25">
      <c r="A15" s="28"/>
      <c r="B15" s="46" t="s">
        <v>183</v>
      </c>
      <c r="C15" s="47">
        <f>STDEV(C11:C13)</f>
        <v>8.5434946011571047E-2</v>
      </c>
      <c r="D15" s="47">
        <f t="shared" ref="D15:K15" si="1">STDEV(D11:D13)</f>
        <v>0.11295150876961793</v>
      </c>
      <c r="E15" s="47">
        <f t="shared" si="1"/>
        <v>0.15261396834278743</v>
      </c>
      <c r="F15" s="47">
        <f t="shared" si="1"/>
        <v>0.10047449095831776</v>
      </c>
      <c r="G15" s="47">
        <f t="shared" si="1"/>
        <v>0.10722891401110048</v>
      </c>
      <c r="H15" s="47">
        <f t="shared" si="1"/>
        <v>9.6684038668920225E-2</v>
      </c>
      <c r="I15" s="47">
        <f t="shared" si="1"/>
        <v>6.0288003228945293E-2</v>
      </c>
      <c r="J15" s="47">
        <f t="shared" si="1"/>
        <v>0.11568768300904005</v>
      </c>
      <c r="K15" s="48">
        <f t="shared" si="1"/>
        <v>3.6531630130614355E-2</v>
      </c>
      <c r="L15" s="48">
        <f>STDEV(C14:K14)</f>
        <v>0.76934015657077504</v>
      </c>
      <c r="M15" s="45" t="s">
        <v>184</v>
      </c>
    </row>
    <row r="16" spans="1:13" x14ac:dyDescent="0.25">
      <c r="A16" s="28"/>
      <c r="B16" s="46" t="s">
        <v>185</v>
      </c>
      <c r="C16" s="49">
        <f>C15/C14*100</f>
        <v>0.48348912600985289</v>
      </c>
      <c r="D16" s="49">
        <f t="shared" ref="D16:K16" si="2">D15/D14*100</f>
        <v>0.65282468141165806</v>
      </c>
      <c r="E16" s="49">
        <f t="shared" si="2"/>
        <v>0.78049304819310128</v>
      </c>
      <c r="F16" s="49">
        <f t="shared" si="2"/>
        <v>0.53291468349375493</v>
      </c>
      <c r="G16" s="49">
        <f t="shared" si="2"/>
        <v>0.58620020561277753</v>
      </c>
      <c r="H16" s="49">
        <f t="shared" si="2"/>
        <v>0.54425829236197687</v>
      </c>
      <c r="I16" s="49">
        <f t="shared" si="2"/>
        <v>0.34406182110710626</v>
      </c>
      <c r="J16" s="49">
        <f t="shared" si="2"/>
        <v>0.64791063262882609</v>
      </c>
      <c r="K16" s="72">
        <f t="shared" si="2"/>
        <v>0.21213666107622384</v>
      </c>
      <c r="L16" s="50">
        <f>L15/L14*100</f>
        <v>4.2731870030213468</v>
      </c>
      <c r="M16" s="51" t="s">
        <v>186</v>
      </c>
    </row>
    <row r="17" spans="1:13" x14ac:dyDescent="0.25">
      <c r="A17" s="28"/>
      <c r="B17" s="28"/>
      <c r="C17" s="40">
        <f>C14-$L$13</f>
        <v>-9.3866666666663434E-2</v>
      </c>
      <c r="D17" s="40">
        <f t="shared" ref="D17:K17" si="3">D14-$L$13</f>
        <v>-0.46239999999999881</v>
      </c>
      <c r="E17" s="40">
        <f t="shared" si="3"/>
        <v>1.7891666666666666</v>
      </c>
      <c r="F17" s="40">
        <f t="shared" si="3"/>
        <v>1.0894000000000048</v>
      </c>
      <c r="G17" s="40">
        <f t="shared" si="3"/>
        <v>0.5278333333333336</v>
      </c>
      <c r="H17" s="40">
        <f t="shared" si="3"/>
        <v>0</v>
      </c>
      <c r="I17" s="40">
        <f t="shared" si="3"/>
        <v>-0.24193333333332845</v>
      </c>
      <c r="J17" s="40">
        <f t="shared" si="3"/>
        <v>9.113333333333884E-2</v>
      </c>
      <c r="K17" s="40">
        <f t="shared" si="3"/>
        <v>-0.54356666666666342</v>
      </c>
    </row>
    <row r="18" spans="1:13" x14ac:dyDescent="0.25">
      <c r="A18" s="28"/>
      <c r="B18" s="28"/>
      <c r="C18" s="28"/>
      <c r="D18" s="28"/>
      <c r="E18" s="28"/>
      <c r="F18" s="28"/>
      <c r="G18" s="28"/>
      <c r="H18" s="28"/>
    </row>
    <row r="19" spans="1:13" x14ac:dyDescent="0.25">
      <c r="A19" s="28" t="s">
        <v>178</v>
      </c>
      <c r="B19" s="52" t="s">
        <v>187</v>
      </c>
      <c r="C19" s="71" t="s">
        <v>156</v>
      </c>
      <c r="D19" s="71" t="s">
        <v>161</v>
      </c>
      <c r="E19" s="71" t="s">
        <v>157</v>
      </c>
      <c r="F19" s="71" t="s">
        <v>162</v>
      </c>
      <c r="G19" s="71" t="s">
        <v>194</v>
      </c>
      <c r="H19" s="71" t="s">
        <v>159</v>
      </c>
      <c r="I19" s="71" t="s">
        <v>163</v>
      </c>
      <c r="J19" s="71" t="s">
        <v>160</v>
      </c>
      <c r="K19" s="71" t="s">
        <v>164</v>
      </c>
    </row>
    <row r="20" spans="1:13" x14ac:dyDescent="0.25">
      <c r="A20" s="28"/>
      <c r="B20" s="28"/>
      <c r="C20" s="8">
        <v>26.4</v>
      </c>
      <c r="D20" s="8">
        <v>22.948599999999999</v>
      </c>
      <c r="E20" s="8">
        <v>30.128</v>
      </c>
      <c r="F20" s="8">
        <v>28.142199999999999</v>
      </c>
      <c r="G20" s="8">
        <v>24.565999999999999</v>
      </c>
      <c r="H20" s="8">
        <v>25.251200000000001</v>
      </c>
      <c r="I20" s="8">
        <v>23.191199999999998</v>
      </c>
      <c r="J20" s="8">
        <v>30.298500000000001</v>
      </c>
      <c r="K20" s="8">
        <v>26.328199999999999</v>
      </c>
    </row>
    <row r="21" spans="1:13" ht="15" customHeight="1" x14ac:dyDescent="0.25">
      <c r="A21" s="28"/>
      <c r="B21" s="28"/>
      <c r="C21" s="8">
        <v>26.4316</v>
      </c>
      <c r="D21" s="8">
        <v>22.884899999999998</v>
      </c>
      <c r="E21" s="8">
        <v>29.499099999999999</v>
      </c>
      <c r="F21" s="8">
        <v>27.889199999999999</v>
      </c>
      <c r="G21" s="8">
        <v>24.403500000000001</v>
      </c>
      <c r="H21" s="8">
        <v>25.125399999999999</v>
      </c>
      <c r="I21" s="8">
        <v>23.14</v>
      </c>
      <c r="J21" s="8">
        <v>30.339099999999998</v>
      </c>
      <c r="K21" s="8">
        <v>26.1328</v>
      </c>
    </row>
    <row r="22" spans="1:13" x14ac:dyDescent="0.25">
      <c r="A22" s="28"/>
      <c r="B22" s="28"/>
      <c r="C22" s="8">
        <v>26.354500000000002</v>
      </c>
      <c r="D22" s="8">
        <v>22.777100000000001</v>
      </c>
      <c r="E22" s="8">
        <v>29.6478</v>
      </c>
      <c r="F22" s="8">
        <v>27.808599999999998</v>
      </c>
      <c r="G22" s="8">
        <v>24.569800000000001</v>
      </c>
      <c r="H22" s="8">
        <v>25.0837</v>
      </c>
      <c r="I22" s="8">
        <v>23.2395</v>
      </c>
      <c r="J22" s="8">
        <v>30.727499999999999</v>
      </c>
      <c r="K22" s="8">
        <v>26.221499999999999</v>
      </c>
      <c r="L22" s="40">
        <f>MEDIAN(C23:K23)</f>
        <v>26.227500000000003</v>
      </c>
      <c r="M22" s="25" t="s">
        <v>180</v>
      </c>
    </row>
    <row r="23" spans="1:13" x14ac:dyDescent="0.25">
      <c r="A23" s="41"/>
      <c r="B23" s="42" t="s">
        <v>181</v>
      </c>
      <c r="C23" s="43">
        <f>AVERAGE(C20:C22)</f>
        <v>26.395366666666664</v>
      </c>
      <c r="D23" s="43">
        <f t="shared" ref="D23:K23" si="4">AVERAGE(D20:D22)</f>
        <v>22.870200000000001</v>
      </c>
      <c r="E23" s="43">
        <f t="shared" si="4"/>
        <v>29.758300000000002</v>
      </c>
      <c r="F23" s="43">
        <f t="shared" si="4"/>
        <v>27.946666666666669</v>
      </c>
      <c r="G23" s="43">
        <f t="shared" si="4"/>
        <v>24.513099999999998</v>
      </c>
      <c r="H23" s="43">
        <f t="shared" si="4"/>
        <v>25.153433333333329</v>
      </c>
      <c r="I23" s="43">
        <f t="shared" si="4"/>
        <v>23.190233333333328</v>
      </c>
      <c r="J23" s="43">
        <f t="shared" si="4"/>
        <v>30.455033333333333</v>
      </c>
      <c r="K23" s="43">
        <f t="shared" si="4"/>
        <v>26.227500000000003</v>
      </c>
      <c r="L23" s="44">
        <f>AVERAGE(C23:K23)</f>
        <v>26.27887037037037</v>
      </c>
      <c r="M23" s="45" t="s">
        <v>182</v>
      </c>
    </row>
    <row r="24" spans="1:13" x14ac:dyDescent="0.25">
      <c r="A24" s="28"/>
      <c r="B24" s="46" t="s">
        <v>183</v>
      </c>
      <c r="C24" s="47">
        <f>STDEV(C20:C22)</f>
        <v>3.8758267935154751E-2</v>
      </c>
      <c r="D24" s="47">
        <f t="shared" ref="D24:K24" si="5">STDEV(D20:D22)</f>
        <v>8.6689849463474217E-2</v>
      </c>
      <c r="E24" s="47">
        <f t="shared" si="5"/>
        <v>0.32868904758144951</v>
      </c>
      <c r="F24" s="47">
        <f t="shared" si="5"/>
        <v>0.17406623260510184</v>
      </c>
      <c r="G24" s="47">
        <f t="shared" si="5"/>
        <v>9.4935399088010727E-2</v>
      </c>
      <c r="H24" s="47">
        <f t="shared" si="5"/>
        <v>8.7197840187320075E-2</v>
      </c>
      <c r="I24" s="47">
        <f t="shared" si="5"/>
        <v>4.9757043052549688E-2</v>
      </c>
      <c r="J24" s="47">
        <f t="shared" si="5"/>
        <v>0.2368346539958483</v>
      </c>
      <c r="K24" s="47">
        <f t="shared" si="5"/>
        <v>9.7838080520827569E-2</v>
      </c>
      <c r="L24" s="48">
        <f>STDEV(C23:K23)</f>
        <v>2.6899764960478989</v>
      </c>
      <c r="M24" s="45" t="s">
        <v>184</v>
      </c>
    </row>
    <row r="25" spans="1:13" x14ac:dyDescent="0.25">
      <c r="A25" s="28"/>
      <c r="B25" s="46" t="s">
        <v>185</v>
      </c>
      <c r="C25" s="49">
        <f>C24/C23*100</f>
        <v>0.14683739167033641</v>
      </c>
      <c r="D25" s="49">
        <f t="shared" ref="D25:K25" si="6">D24/D23*100</f>
        <v>0.37905155820007791</v>
      </c>
      <c r="E25" s="49">
        <f t="shared" si="6"/>
        <v>1.1045289804237792</v>
      </c>
      <c r="F25" s="49">
        <f t="shared" si="6"/>
        <v>0.62285150025680525</v>
      </c>
      <c r="G25" s="49">
        <f t="shared" si="6"/>
        <v>0.38728434628019603</v>
      </c>
      <c r="H25" s="49">
        <f t="shared" si="6"/>
        <v>0.34666376964040729</v>
      </c>
      <c r="I25" s="49">
        <f t="shared" si="6"/>
        <v>0.21456033812747191</v>
      </c>
      <c r="J25" s="49">
        <f t="shared" si="6"/>
        <v>0.77765357011325431</v>
      </c>
      <c r="K25" s="49">
        <f t="shared" si="6"/>
        <v>0.37303624257297707</v>
      </c>
      <c r="L25" s="50">
        <f>L24/L23*100</f>
        <v>10.236271415535686</v>
      </c>
      <c r="M25" s="51" t="s">
        <v>186</v>
      </c>
    </row>
    <row r="26" spans="1:13" x14ac:dyDescent="0.25">
      <c r="A26" s="28"/>
      <c r="B26" s="28"/>
      <c r="C26" s="40">
        <f>C23-$L$22</f>
        <v>0.1678666666666615</v>
      </c>
      <c r="D26" s="40">
        <f t="shared" ref="D26:J26" si="7">D23-$L$22</f>
        <v>-3.3573000000000022</v>
      </c>
      <c r="E26" s="40">
        <f t="shared" si="7"/>
        <v>3.5307999999999993</v>
      </c>
      <c r="F26" s="40">
        <f t="shared" si="7"/>
        <v>1.7191666666666663</v>
      </c>
      <c r="G26" s="40">
        <f t="shared" si="7"/>
        <v>-1.7144000000000048</v>
      </c>
      <c r="H26" s="40">
        <f t="shared" si="7"/>
        <v>-1.0740666666666741</v>
      </c>
      <c r="I26" s="40">
        <f t="shared" si="7"/>
        <v>-3.0372666666666746</v>
      </c>
      <c r="J26" s="40">
        <f t="shared" si="7"/>
        <v>4.22753333333333</v>
      </c>
      <c r="K26" s="40">
        <f>K23-$L$22</f>
        <v>0</v>
      </c>
    </row>
    <row r="28" spans="1:13" x14ac:dyDescent="0.25">
      <c r="A28" s="28" t="s">
        <v>178</v>
      </c>
      <c r="B28" s="53" t="s">
        <v>188</v>
      </c>
      <c r="C28" s="71" t="s">
        <v>156</v>
      </c>
      <c r="D28" s="71" t="s">
        <v>161</v>
      </c>
      <c r="E28" s="71" t="s">
        <v>157</v>
      </c>
      <c r="F28" s="71" t="s">
        <v>162</v>
      </c>
      <c r="G28" s="71" t="s">
        <v>194</v>
      </c>
      <c r="H28" s="71" t="s">
        <v>159</v>
      </c>
      <c r="I28" s="71" t="s">
        <v>163</v>
      </c>
      <c r="J28" s="71" t="s">
        <v>160</v>
      </c>
      <c r="K28" s="71" t="s">
        <v>164</v>
      </c>
    </row>
    <row r="29" spans="1:13" x14ac:dyDescent="0.25">
      <c r="A29" s="28"/>
      <c r="B29" s="28"/>
      <c r="C29" s="10">
        <v>25.557200000000002</v>
      </c>
      <c r="D29" s="10">
        <v>26.397200000000002</v>
      </c>
      <c r="E29" s="10">
        <v>30.559000000000001</v>
      </c>
      <c r="F29" s="10">
        <v>28.2378</v>
      </c>
      <c r="G29" s="10">
        <v>26.195900000000002</v>
      </c>
      <c r="H29" s="10">
        <v>28.089200000000002</v>
      </c>
      <c r="I29" s="10">
        <v>28.222200000000001</v>
      </c>
      <c r="J29" s="10">
        <v>21.262899999999998</v>
      </c>
      <c r="K29" s="10">
        <v>22.4057</v>
      </c>
    </row>
    <row r="30" spans="1:13" x14ac:dyDescent="0.25">
      <c r="A30" s="28"/>
      <c r="B30" s="28"/>
      <c r="C30" s="10">
        <v>25.5733</v>
      </c>
      <c r="D30" s="10">
        <v>26.209900000000001</v>
      </c>
      <c r="E30" s="10">
        <v>30.123799999999999</v>
      </c>
      <c r="F30" s="10">
        <v>28.146000000000001</v>
      </c>
      <c r="G30" s="10">
        <v>26.387599999999999</v>
      </c>
      <c r="H30" s="10">
        <v>27.9194</v>
      </c>
      <c r="I30" s="10">
        <v>28.431799999999999</v>
      </c>
      <c r="J30" s="10">
        <v>21.288</v>
      </c>
      <c r="K30" s="10">
        <v>22.688199999999998</v>
      </c>
    </row>
    <row r="31" spans="1:13" x14ac:dyDescent="0.25">
      <c r="A31" s="28"/>
      <c r="B31" s="28"/>
      <c r="C31" s="10">
        <v>25.732600000000001</v>
      </c>
      <c r="D31" s="10">
        <v>26.160599999999999</v>
      </c>
      <c r="E31" s="10">
        <v>30.092199999999998</v>
      </c>
      <c r="F31" s="10">
        <v>28.236799999999999</v>
      </c>
      <c r="G31" s="10">
        <v>26.408100000000001</v>
      </c>
      <c r="H31" s="10">
        <v>27.656099999999999</v>
      </c>
      <c r="I31" s="10">
        <v>28.440300000000001</v>
      </c>
      <c r="J31" s="10">
        <v>21.2974</v>
      </c>
      <c r="K31" s="10">
        <v>22.383099999999999</v>
      </c>
      <c r="L31" s="40">
        <f>MEDIAN(C32:K32)</f>
        <v>26.330533333333335</v>
      </c>
      <c r="M31" s="25" t="s">
        <v>180</v>
      </c>
    </row>
    <row r="32" spans="1:13" x14ac:dyDescent="0.25">
      <c r="A32" s="41"/>
      <c r="B32" s="42" t="s">
        <v>181</v>
      </c>
      <c r="C32" s="43">
        <f>AVERAGE(C29:C31)</f>
        <v>25.621033333333333</v>
      </c>
      <c r="D32" s="43">
        <f t="shared" ref="D32:K32" si="8">AVERAGE(D29:D31)</f>
        <v>26.2559</v>
      </c>
      <c r="E32" s="43">
        <f t="shared" si="8"/>
        <v>30.258333333333336</v>
      </c>
      <c r="F32" s="43">
        <f t="shared" si="8"/>
        <v>28.206866666666667</v>
      </c>
      <c r="G32" s="43">
        <f t="shared" si="8"/>
        <v>26.330533333333335</v>
      </c>
      <c r="H32" s="43">
        <f t="shared" si="8"/>
        <v>27.888233333333332</v>
      </c>
      <c r="I32" s="43">
        <f t="shared" si="8"/>
        <v>28.364766666666668</v>
      </c>
      <c r="J32" s="43">
        <f t="shared" si="8"/>
        <v>21.282766666666664</v>
      </c>
      <c r="K32" s="43">
        <f t="shared" si="8"/>
        <v>22.492333333333335</v>
      </c>
      <c r="L32" s="44">
        <f>AVERAGE(C32:K32)</f>
        <v>26.300085185185186</v>
      </c>
      <c r="M32" s="45" t="s">
        <v>182</v>
      </c>
    </row>
    <row r="33" spans="1:13" x14ac:dyDescent="0.25">
      <c r="A33" s="28"/>
      <c r="B33" s="46" t="s">
        <v>183</v>
      </c>
      <c r="C33" s="47">
        <f>STDEV(C29:C31)</f>
        <v>9.6954336330735622E-2</v>
      </c>
      <c r="D33" s="47">
        <f t="shared" ref="D33:K33" si="9">STDEV(D29:D31)</f>
        <v>0.1248274408934201</v>
      </c>
      <c r="E33" s="47">
        <f t="shared" si="9"/>
        <v>0.26086389810269656</v>
      </c>
      <c r="F33" s="47">
        <f t="shared" si="9"/>
        <v>5.2714450896630322E-2</v>
      </c>
      <c r="G33" s="47">
        <f t="shared" si="9"/>
        <v>0.11704556092963597</v>
      </c>
      <c r="H33" s="47">
        <f t="shared" si="9"/>
        <v>0.21822562483203936</v>
      </c>
      <c r="I33" s="47">
        <f t="shared" si="9"/>
        <v>0.1235394808688024</v>
      </c>
      <c r="J33" s="47">
        <f t="shared" si="9"/>
        <v>1.7835451587592685E-2</v>
      </c>
      <c r="K33" s="47">
        <f t="shared" si="9"/>
        <v>0.1700014803857107</v>
      </c>
      <c r="L33" s="48">
        <f>STDEV(C32:K32)</f>
        <v>2.8771756615700039</v>
      </c>
      <c r="M33" s="45" t="s">
        <v>184</v>
      </c>
    </row>
    <row r="34" spans="1:13" x14ac:dyDescent="0.25">
      <c r="A34" s="28"/>
      <c r="B34" s="46" t="s">
        <v>185</v>
      </c>
      <c r="C34" s="49">
        <f>C33/C32*100</f>
        <v>0.37841696339622899</v>
      </c>
      <c r="D34" s="49">
        <f t="shared" ref="D34:K34" si="10">D33/D32*100</f>
        <v>0.47542625045578363</v>
      </c>
      <c r="E34" s="49">
        <f t="shared" si="10"/>
        <v>0.86212249441816535</v>
      </c>
      <c r="F34" s="49">
        <f t="shared" si="10"/>
        <v>0.18688517062026383</v>
      </c>
      <c r="G34" s="49">
        <f t="shared" si="10"/>
        <v>0.44452407950833744</v>
      </c>
      <c r="H34" s="49">
        <f t="shared" si="10"/>
        <v>0.78250071355794992</v>
      </c>
      <c r="I34" s="49">
        <f t="shared" si="10"/>
        <v>0.43553850564186691</v>
      </c>
      <c r="J34" s="49">
        <f t="shared" si="10"/>
        <v>8.3802316996346118E-2</v>
      </c>
      <c r="K34" s="49">
        <f t="shared" si="10"/>
        <v>0.75581967360305291</v>
      </c>
      <c r="L34" s="50">
        <f>L33/L32*100</f>
        <v>10.93979597902867</v>
      </c>
      <c r="M34" s="51" t="s">
        <v>186</v>
      </c>
    </row>
    <row r="35" spans="1:13" x14ac:dyDescent="0.25">
      <c r="A35" s="28"/>
      <c r="B35" s="46"/>
      <c r="C35" s="40">
        <f>C32-$L$31</f>
        <v>-0.70950000000000202</v>
      </c>
      <c r="D35" s="40">
        <f t="shared" ref="D35:J35" si="11">D32-$L$31</f>
        <v>-7.4633333333334662E-2</v>
      </c>
      <c r="E35" s="40">
        <f t="shared" si="11"/>
        <v>3.9278000000000013</v>
      </c>
      <c r="F35" s="40">
        <f t="shared" si="11"/>
        <v>1.8763333333333314</v>
      </c>
      <c r="G35" s="40">
        <f t="shared" si="11"/>
        <v>0</v>
      </c>
      <c r="H35" s="40">
        <f t="shared" si="11"/>
        <v>1.557699999999997</v>
      </c>
      <c r="I35" s="40">
        <f t="shared" si="11"/>
        <v>2.0342333333333329</v>
      </c>
      <c r="J35" s="40">
        <f t="shared" si="11"/>
        <v>-5.0477666666666714</v>
      </c>
      <c r="K35" s="40">
        <f>K32-$L$31</f>
        <v>-3.8382000000000005</v>
      </c>
    </row>
    <row r="36" spans="1:13" x14ac:dyDescent="0.25">
      <c r="A36" s="28"/>
      <c r="B36" s="46"/>
      <c r="C36" s="54"/>
      <c r="D36" s="54"/>
      <c r="E36" s="54"/>
      <c r="F36" s="54"/>
      <c r="G36" s="54"/>
      <c r="H36" s="54"/>
      <c r="I36" s="55"/>
      <c r="J36" s="51"/>
    </row>
    <row r="37" spans="1:13" x14ac:dyDescent="0.25">
      <c r="A37" s="28"/>
      <c r="B37" s="46"/>
      <c r="C37" s="54"/>
      <c r="D37" s="54"/>
      <c r="E37" s="54"/>
      <c r="F37" s="54"/>
      <c r="G37" s="54"/>
      <c r="H37" s="54"/>
      <c r="I37" s="55"/>
      <c r="J37" s="51"/>
    </row>
    <row r="38" spans="1:13" x14ac:dyDescent="0.25">
      <c r="A38" s="28"/>
      <c r="B38" s="56"/>
      <c r="D38" s="57"/>
      <c r="E38" s="57"/>
      <c r="F38" s="57"/>
      <c r="G38" s="57"/>
      <c r="H38" s="58"/>
      <c r="I38" s="39"/>
    </row>
    <row r="39" spans="1:13" x14ac:dyDescent="0.25">
      <c r="A39" s="37" t="s">
        <v>189</v>
      </c>
      <c r="B39" s="52" t="s">
        <v>190</v>
      </c>
      <c r="C39" s="71" t="s">
        <v>156</v>
      </c>
      <c r="D39" s="71" t="s">
        <v>161</v>
      </c>
      <c r="E39" s="71" t="s">
        <v>157</v>
      </c>
      <c r="F39" s="71" t="s">
        <v>162</v>
      </c>
      <c r="G39" s="71" t="s">
        <v>194</v>
      </c>
      <c r="H39" s="71" t="s">
        <v>159</v>
      </c>
      <c r="I39" s="71" t="s">
        <v>163</v>
      </c>
      <c r="J39" s="71" t="s">
        <v>160</v>
      </c>
      <c r="K39" s="71" t="s">
        <v>164</v>
      </c>
    </row>
    <row r="40" spans="1:13" x14ac:dyDescent="0.25">
      <c r="A40" s="88" t="s">
        <v>191</v>
      </c>
      <c r="B40" s="89"/>
      <c r="C40" s="59">
        <f>($C$5^C14)/($C$6^C23)*1000000</f>
        <v>2580.0954348406344</v>
      </c>
      <c r="D40" s="59">
        <f t="shared" ref="D40:J40" si="12">($C$5^D14)/($C$6^D23)*1000000</f>
        <v>22289.431857321855</v>
      </c>
      <c r="E40" s="59">
        <f t="shared" si="12"/>
        <v>938.86025695468209</v>
      </c>
      <c r="F40" s="59">
        <f t="shared" si="12"/>
        <v>2006.5643475326058</v>
      </c>
      <c r="G40" s="59">
        <f t="shared" si="12"/>
        <v>14271.69375342764</v>
      </c>
      <c r="H40" s="59">
        <f t="shared" si="12"/>
        <v>6425.7101487168839</v>
      </c>
      <c r="I40" s="59">
        <f>($C$5^I14)/($C$6^I23)*1000000</f>
        <v>20823.850377238294</v>
      </c>
      <c r="J40" s="59">
        <f t="shared" si="12"/>
        <v>182.87614001893121</v>
      </c>
      <c r="K40" s="59">
        <f>($C$5^K14)/($C$6^K23)*1000000</f>
        <v>2128.2646466298211</v>
      </c>
    </row>
    <row r="41" spans="1:13" x14ac:dyDescent="0.25">
      <c r="A41" s="60"/>
      <c r="B41" s="60"/>
      <c r="C41" s="36"/>
      <c r="D41" s="61"/>
      <c r="F41" s="62"/>
    </row>
    <row r="42" spans="1:13" ht="15" customHeight="1" x14ac:dyDescent="0.25">
      <c r="A42" s="28"/>
      <c r="B42" s="56"/>
      <c r="D42" s="57"/>
      <c r="E42" s="57"/>
      <c r="F42" s="63"/>
      <c r="G42" s="57"/>
      <c r="H42" s="58"/>
    </row>
    <row r="43" spans="1:13" x14ac:dyDescent="0.25">
      <c r="A43" s="37" t="s">
        <v>192</v>
      </c>
      <c r="B43" s="52" t="s">
        <v>190</v>
      </c>
      <c r="C43" s="71" t="s">
        <v>156</v>
      </c>
      <c r="D43" s="71" t="s">
        <v>161</v>
      </c>
      <c r="E43" s="71" t="s">
        <v>157</v>
      </c>
      <c r="F43" s="71" t="s">
        <v>162</v>
      </c>
      <c r="G43" s="71" t="s">
        <v>194</v>
      </c>
      <c r="H43" s="71" t="s">
        <v>159</v>
      </c>
      <c r="I43" s="71" t="s">
        <v>163</v>
      </c>
      <c r="J43" s="71" t="s">
        <v>160</v>
      </c>
      <c r="K43" s="71" t="s">
        <v>164</v>
      </c>
    </row>
    <row r="44" spans="1:13" x14ac:dyDescent="0.25">
      <c r="A44" s="88" t="s">
        <v>191</v>
      </c>
      <c r="B44" s="89"/>
      <c r="C44" s="59">
        <f>($C$5^C14)/($C$7^C32)*1000000</f>
        <v>4378.7839342143106</v>
      </c>
      <c r="D44" s="59">
        <f t="shared" ref="D44:K44" si="13">($C$5^D14)/($C$7^D32)*1000000</f>
        <v>2206.3767076289578</v>
      </c>
      <c r="E44" s="59">
        <f t="shared" si="13"/>
        <v>667.20373880324632</v>
      </c>
      <c r="F44" s="59">
        <f t="shared" si="13"/>
        <v>1679.8125012002727</v>
      </c>
      <c r="G44" s="59">
        <f t="shared" si="13"/>
        <v>4123.8827816210433</v>
      </c>
      <c r="H44" s="59">
        <f t="shared" si="13"/>
        <v>992.20444691997216</v>
      </c>
      <c r="I44" s="59">
        <f t="shared" si="13"/>
        <v>607.37528910006574</v>
      </c>
      <c r="J44" s="59">
        <f t="shared" si="13"/>
        <v>96216.439612509974</v>
      </c>
      <c r="K44" s="59">
        <f t="shared" si="13"/>
        <v>27297.291702067494</v>
      </c>
    </row>
    <row r="47" spans="1:13" x14ac:dyDescent="0.25">
      <c r="B47" s="73"/>
      <c r="C47" s="31" t="s">
        <v>195</v>
      </c>
      <c r="D47" s="31" t="s">
        <v>196</v>
      </c>
      <c r="E47" s="31" t="s">
        <v>197</v>
      </c>
      <c r="F47" s="31" t="s">
        <v>198</v>
      </c>
      <c r="G47" s="31" t="s">
        <v>199</v>
      </c>
      <c r="H47" s="74"/>
    </row>
    <row r="48" spans="1:13" x14ac:dyDescent="0.25">
      <c r="B48" s="83" t="s">
        <v>200</v>
      </c>
      <c r="C48" s="75">
        <v>2580.0954348406344</v>
      </c>
      <c r="D48" s="75">
        <v>938.86025695468209</v>
      </c>
      <c r="E48" s="75">
        <v>14271.69375342764</v>
      </c>
      <c r="F48" s="75">
        <v>6425.7101487168839</v>
      </c>
      <c r="G48" s="75">
        <v>182.87614001893121</v>
      </c>
      <c r="H48" s="80">
        <v>1</v>
      </c>
    </row>
    <row r="49" spans="2:8" x14ac:dyDescent="0.25">
      <c r="B49" s="84"/>
      <c r="C49" s="75">
        <v>22289.431857321855</v>
      </c>
      <c r="D49" s="75">
        <v>2006.5643475326058</v>
      </c>
      <c r="E49" s="75"/>
      <c r="F49" s="75">
        <v>20823.850377238294</v>
      </c>
      <c r="G49" s="75">
        <v>2128.2646466298211</v>
      </c>
      <c r="H49" s="80">
        <v>2</v>
      </c>
    </row>
    <row r="50" spans="2:8" x14ac:dyDescent="0.25">
      <c r="B50" s="82"/>
      <c r="C50" s="76"/>
      <c r="D50" s="76"/>
      <c r="E50" s="76"/>
      <c r="F50" s="76"/>
      <c r="G50" s="76"/>
      <c r="H50" s="80"/>
    </row>
    <row r="51" spans="2:8" x14ac:dyDescent="0.25">
      <c r="B51" s="85" t="s">
        <v>201</v>
      </c>
      <c r="C51" s="77">
        <v>4378.7839342143106</v>
      </c>
      <c r="D51" s="77">
        <v>667.20373880324632</v>
      </c>
      <c r="E51" s="77">
        <v>4123.8827816210433</v>
      </c>
      <c r="F51" s="77">
        <v>992.20444691997216</v>
      </c>
      <c r="G51" s="77">
        <v>96216.439612509974</v>
      </c>
      <c r="H51" s="80">
        <v>1</v>
      </c>
    </row>
    <row r="52" spans="2:8" x14ac:dyDescent="0.25">
      <c r="B52" s="86"/>
      <c r="C52" s="78">
        <v>2206.3767076289578</v>
      </c>
      <c r="D52" s="78">
        <v>1679.8125012002727</v>
      </c>
      <c r="E52" s="79"/>
      <c r="F52" s="78">
        <v>607.37528910006574</v>
      </c>
      <c r="G52" s="78">
        <v>27297.291702067494</v>
      </c>
      <c r="H52" s="81">
        <v>2</v>
      </c>
    </row>
  </sheetData>
  <mergeCells count="5">
    <mergeCell ref="B48:B49"/>
    <mergeCell ref="B51:B52"/>
    <mergeCell ref="C1:E1"/>
    <mergeCell ref="A40:B40"/>
    <mergeCell ref="A44:B44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8"/>
  <sheetViews>
    <sheetView workbookViewId="0">
      <selection activeCell="L29" sqref="L29"/>
    </sheetView>
  </sheetViews>
  <sheetFormatPr defaultRowHeight="15" x14ac:dyDescent="0.25"/>
  <cols>
    <col min="2" max="2" width="8.28515625" style="5" customWidth="1"/>
    <col min="3" max="3" width="14.28515625" style="5" customWidth="1"/>
    <col min="4" max="4" width="8.28515625" style="5" customWidth="1"/>
    <col min="5" max="5" width="14.28515625" style="5" customWidth="1"/>
    <col min="6" max="6" width="8.28515625" style="5" customWidth="1"/>
    <col min="7" max="7" width="14.28515625" style="5" customWidth="1"/>
  </cols>
  <sheetData>
    <row r="1" spans="1:21" x14ac:dyDescent="0.25">
      <c r="B1" s="7" t="s">
        <v>29</v>
      </c>
      <c r="C1" s="7" t="s">
        <v>147</v>
      </c>
      <c r="D1" s="9" t="s">
        <v>29</v>
      </c>
      <c r="E1" s="9" t="s">
        <v>148</v>
      </c>
      <c r="F1" s="11" t="s">
        <v>29</v>
      </c>
      <c r="G1" s="11" t="s">
        <v>149</v>
      </c>
      <c r="P1" s="6" t="s">
        <v>29</v>
      </c>
      <c r="Q1" s="7" t="s">
        <v>147</v>
      </c>
      <c r="R1" s="8" t="s">
        <v>29</v>
      </c>
      <c r="S1" s="9" t="s">
        <v>148</v>
      </c>
      <c r="T1" s="10" t="s">
        <v>29</v>
      </c>
      <c r="U1" s="11" t="s">
        <v>149</v>
      </c>
    </row>
    <row r="2" spans="1:21" x14ac:dyDescent="0.25">
      <c r="A2" s="93" t="s">
        <v>156</v>
      </c>
      <c r="B2" s="7" t="s">
        <v>43</v>
      </c>
      <c r="C2" s="7">
        <v>17.7258</v>
      </c>
      <c r="D2" s="9" t="s">
        <v>48</v>
      </c>
      <c r="E2" s="9">
        <v>26.4</v>
      </c>
      <c r="F2" s="11" t="s">
        <v>53</v>
      </c>
      <c r="G2" s="11">
        <v>25.557200000000002</v>
      </c>
      <c r="O2" s="90" t="s">
        <v>150</v>
      </c>
      <c r="P2" s="12" t="s">
        <v>58</v>
      </c>
      <c r="Q2" s="13">
        <v>20.4207</v>
      </c>
      <c r="R2" s="14" t="s">
        <v>61</v>
      </c>
      <c r="S2" s="14">
        <v>25.7486</v>
      </c>
      <c r="T2" s="15" t="s">
        <v>64</v>
      </c>
      <c r="U2" s="15">
        <v>28.424099999999999</v>
      </c>
    </row>
    <row r="3" spans="1:21" x14ac:dyDescent="0.25">
      <c r="A3" s="93"/>
      <c r="B3" s="7" t="s">
        <v>46</v>
      </c>
      <c r="C3" s="7">
        <v>17.572099999999999</v>
      </c>
      <c r="D3" s="9" t="s">
        <v>49</v>
      </c>
      <c r="E3" s="9">
        <v>26.4316</v>
      </c>
      <c r="F3" s="11" t="s">
        <v>54</v>
      </c>
      <c r="G3" s="11">
        <v>25.5733</v>
      </c>
      <c r="O3" s="91"/>
      <c r="P3" s="16" t="s">
        <v>59</v>
      </c>
      <c r="Q3" s="7">
        <v>20.3231</v>
      </c>
      <c r="R3" s="9" t="s">
        <v>62</v>
      </c>
      <c r="S3" s="9">
        <v>26.003399999999999</v>
      </c>
      <c r="T3" s="11" t="s">
        <v>65</v>
      </c>
      <c r="U3" s="11">
        <v>28.6523</v>
      </c>
    </row>
    <row r="4" spans="1:21" x14ac:dyDescent="0.25">
      <c r="A4" s="93"/>
      <c r="B4" s="7" t="s">
        <v>47</v>
      </c>
      <c r="C4" s="7">
        <v>17.7136</v>
      </c>
      <c r="D4" s="9" t="s">
        <v>50</v>
      </c>
      <c r="E4" s="9">
        <v>26.354500000000002</v>
      </c>
      <c r="F4" s="11" t="s">
        <v>55</v>
      </c>
      <c r="G4" s="11">
        <v>25.732600000000001</v>
      </c>
      <c r="O4" s="91"/>
      <c r="P4" s="16" t="s">
        <v>60</v>
      </c>
      <c r="Q4" s="7">
        <v>20.256799999999998</v>
      </c>
      <c r="R4" s="9" t="s">
        <v>63</v>
      </c>
      <c r="S4" s="9">
        <v>25.789300000000001</v>
      </c>
      <c r="T4" s="11" t="s">
        <v>66</v>
      </c>
      <c r="U4" s="11">
        <v>28.291499999999999</v>
      </c>
    </row>
    <row r="5" spans="1:21" x14ac:dyDescent="0.25">
      <c r="A5" s="93" t="s">
        <v>157</v>
      </c>
      <c r="B5" s="7" t="s">
        <v>58</v>
      </c>
      <c r="C5" s="7">
        <v>19.701899999999998</v>
      </c>
      <c r="D5" s="9" t="s">
        <v>61</v>
      </c>
      <c r="E5" s="9">
        <v>30.128</v>
      </c>
      <c r="F5" s="11" t="s">
        <v>65</v>
      </c>
      <c r="G5" s="11">
        <v>30.559000000000001</v>
      </c>
      <c r="O5" s="90" t="s">
        <v>151</v>
      </c>
      <c r="P5" s="12" t="s">
        <v>70</v>
      </c>
      <c r="Q5" s="13">
        <v>18.148199999999999</v>
      </c>
      <c r="R5" s="14" t="s">
        <v>73</v>
      </c>
      <c r="S5" s="14">
        <v>25.593800000000002</v>
      </c>
      <c r="T5" s="15" t="s">
        <v>76</v>
      </c>
      <c r="U5" s="15">
        <v>31.105699999999999</v>
      </c>
    </row>
    <row r="6" spans="1:21" x14ac:dyDescent="0.25">
      <c r="A6" s="93"/>
      <c r="B6" s="7" t="s">
        <v>59</v>
      </c>
      <c r="C6" s="7">
        <v>19.561699999999998</v>
      </c>
      <c r="D6" s="9" t="s">
        <v>62</v>
      </c>
      <c r="E6" s="9">
        <v>29.499099999999999</v>
      </c>
      <c r="F6" s="11" t="s">
        <v>66</v>
      </c>
      <c r="G6" s="11">
        <v>30.123799999999999</v>
      </c>
      <c r="O6" s="91"/>
      <c r="P6" s="16" t="s">
        <v>71</v>
      </c>
      <c r="Q6" s="7">
        <v>18.161300000000001</v>
      </c>
      <c r="R6" s="9" t="s">
        <v>74</v>
      </c>
      <c r="S6" s="9">
        <v>25.113800000000001</v>
      </c>
      <c r="T6" s="11" t="s">
        <v>77</v>
      </c>
      <c r="U6" s="11">
        <v>32.638599999999997</v>
      </c>
    </row>
    <row r="7" spans="1:21" x14ac:dyDescent="0.25">
      <c r="A7" s="93"/>
      <c r="B7" s="7" t="s">
        <v>60</v>
      </c>
      <c r="C7" s="7">
        <v>19.396999999999998</v>
      </c>
      <c r="D7" s="9" t="s">
        <v>63</v>
      </c>
      <c r="E7" s="9">
        <v>29.6478</v>
      </c>
      <c r="F7" s="11" t="s">
        <v>67</v>
      </c>
      <c r="G7" s="11">
        <v>30.092199999999998</v>
      </c>
      <c r="O7" s="92"/>
      <c r="P7" s="17" t="s">
        <v>72</v>
      </c>
      <c r="Q7" s="18">
        <v>18.1008</v>
      </c>
      <c r="R7" s="19" t="s">
        <v>75</v>
      </c>
      <c r="S7" s="19">
        <v>25.3751</v>
      </c>
      <c r="T7" s="20" t="s">
        <v>78</v>
      </c>
      <c r="U7" s="20">
        <v>31.258099999999999</v>
      </c>
    </row>
    <row r="8" spans="1:21" x14ac:dyDescent="0.25">
      <c r="A8" s="93" t="s">
        <v>158</v>
      </c>
      <c r="B8" s="7" t="s">
        <v>70</v>
      </c>
      <c r="C8" s="7">
        <v>18.366</v>
      </c>
      <c r="D8" s="9" t="s">
        <v>73</v>
      </c>
      <c r="E8" s="9">
        <v>24.565999999999999</v>
      </c>
      <c r="F8" s="11" t="s">
        <v>76</v>
      </c>
      <c r="G8" s="11">
        <v>26.195900000000002</v>
      </c>
      <c r="O8" s="91" t="s">
        <v>152</v>
      </c>
      <c r="P8" s="16" t="s">
        <v>82</v>
      </c>
      <c r="Q8" s="7">
        <v>17.8264</v>
      </c>
      <c r="R8" s="9" t="s">
        <v>85</v>
      </c>
      <c r="S8" s="9">
        <v>25.616900000000001</v>
      </c>
      <c r="T8" s="11" t="s">
        <v>88</v>
      </c>
      <c r="U8" s="11">
        <v>22.2376</v>
      </c>
    </row>
    <row r="9" spans="1:21" x14ac:dyDescent="0.25">
      <c r="A9" s="93"/>
      <c r="B9" s="7" t="s">
        <v>71</v>
      </c>
      <c r="C9" s="7">
        <v>18.3414</v>
      </c>
      <c r="D9" s="9" t="s">
        <v>74</v>
      </c>
      <c r="E9" s="9">
        <v>24.403500000000001</v>
      </c>
      <c r="F9" s="11" t="s">
        <v>77</v>
      </c>
      <c r="G9" s="11">
        <v>26.387599999999999</v>
      </c>
      <c r="O9" s="91"/>
      <c r="P9" s="16" t="s">
        <v>83</v>
      </c>
      <c r="Q9" s="7">
        <v>17.715299999999999</v>
      </c>
      <c r="R9" s="9" t="s">
        <v>86</v>
      </c>
      <c r="S9" s="9">
        <v>25.456</v>
      </c>
      <c r="T9" s="11" t="s">
        <v>89</v>
      </c>
      <c r="U9" s="11">
        <v>22.321400000000001</v>
      </c>
    </row>
    <row r="10" spans="1:21" x14ac:dyDescent="0.25">
      <c r="A10" s="93"/>
      <c r="B10" s="7" t="s">
        <v>72</v>
      </c>
      <c r="C10" s="7">
        <v>18.1692</v>
      </c>
      <c r="D10" s="9" t="s">
        <v>75</v>
      </c>
      <c r="E10" s="9">
        <v>24.569800000000001</v>
      </c>
      <c r="F10" s="11" t="s">
        <v>78</v>
      </c>
      <c r="G10" s="11">
        <v>26.408100000000001</v>
      </c>
      <c r="O10" s="91"/>
      <c r="P10" s="16" t="s">
        <v>84</v>
      </c>
      <c r="Q10" s="7">
        <v>17.599299999999999</v>
      </c>
      <c r="R10" s="9" t="s">
        <v>87</v>
      </c>
      <c r="S10" s="9">
        <v>25.461099999999998</v>
      </c>
      <c r="T10" s="11" t="s">
        <v>90</v>
      </c>
      <c r="U10" s="11">
        <v>22.220099999999999</v>
      </c>
    </row>
    <row r="11" spans="1:21" x14ac:dyDescent="0.25">
      <c r="A11" s="93" t="s">
        <v>159</v>
      </c>
      <c r="B11" s="7" t="s">
        <v>82</v>
      </c>
      <c r="C11" s="7">
        <v>17.8659</v>
      </c>
      <c r="D11" s="9" t="s">
        <v>85</v>
      </c>
      <c r="E11" s="9">
        <v>25.251200000000001</v>
      </c>
      <c r="F11" s="11" t="s">
        <v>88</v>
      </c>
      <c r="G11" s="11">
        <v>28.089200000000002</v>
      </c>
      <c r="O11" s="90" t="s">
        <v>153</v>
      </c>
      <c r="P11" s="12" t="s">
        <v>94</v>
      </c>
      <c r="Q11" s="13">
        <v>19.294799999999999</v>
      </c>
      <c r="R11" s="14" t="s">
        <v>97</v>
      </c>
      <c r="S11" s="21">
        <v>27.424900000000001</v>
      </c>
      <c r="T11" s="15" t="s">
        <v>100</v>
      </c>
      <c r="U11" s="15">
        <v>26.520900000000001</v>
      </c>
    </row>
    <row r="12" spans="1:21" x14ac:dyDescent="0.25">
      <c r="A12" s="93"/>
      <c r="B12" s="7" t="s">
        <v>83</v>
      </c>
      <c r="C12" s="7">
        <v>17.753799999999998</v>
      </c>
      <c r="D12" s="9" t="s">
        <v>86</v>
      </c>
      <c r="E12" s="9">
        <v>25.125399999999999</v>
      </c>
      <c r="F12" s="11" t="s">
        <v>89</v>
      </c>
      <c r="G12" s="11">
        <v>27.9194</v>
      </c>
      <c r="O12" s="91"/>
      <c r="P12" s="16" t="s">
        <v>95</v>
      </c>
      <c r="Q12" s="7">
        <v>19.159300000000002</v>
      </c>
      <c r="R12" s="9" t="s">
        <v>98</v>
      </c>
      <c r="S12" s="9">
        <v>26.453700000000001</v>
      </c>
      <c r="T12" s="11" t="s">
        <v>101</v>
      </c>
      <c r="U12" s="11">
        <v>27.0396</v>
      </c>
    </row>
    <row r="13" spans="1:21" x14ac:dyDescent="0.25">
      <c r="A13" s="93"/>
      <c r="B13" s="7" t="s">
        <v>84</v>
      </c>
      <c r="C13" s="7">
        <v>17.673400000000001</v>
      </c>
      <c r="D13" s="9" t="s">
        <v>87</v>
      </c>
      <c r="E13" s="9">
        <v>25.0837</v>
      </c>
      <c r="F13" s="11" t="s">
        <v>90</v>
      </c>
      <c r="G13" s="11">
        <v>27.656099999999999</v>
      </c>
      <c r="O13" s="92"/>
      <c r="P13" s="17" t="s">
        <v>96</v>
      </c>
      <c r="Q13" s="18">
        <v>19.1541</v>
      </c>
      <c r="R13" s="19" t="s">
        <v>99</v>
      </c>
      <c r="S13" s="19">
        <v>26.277999999999999</v>
      </c>
      <c r="T13" s="20" t="s">
        <v>102</v>
      </c>
      <c r="U13" s="20">
        <v>26.4879</v>
      </c>
    </row>
    <row r="14" spans="1:21" x14ac:dyDescent="0.25">
      <c r="A14" s="93" t="s">
        <v>160</v>
      </c>
      <c r="B14" s="7" t="s">
        <v>94</v>
      </c>
      <c r="C14" s="7">
        <v>17.8825</v>
      </c>
      <c r="D14" s="9" t="s">
        <v>97</v>
      </c>
      <c r="E14" s="9">
        <v>30.298500000000001</v>
      </c>
      <c r="F14" s="11" t="s">
        <v>100</v>
      </c>
      <c r="G14" s="11">
        <v>21.262899999999998</v>
      </c>
      <c r="O14" s="91" t="s">
        <v>154</v>
      </c>
      <c r="P14" s="16" t="s">
        <v>106</v>
      </c>
      <c r="Q14" s="7">
        <v>19.466899999999999</v>
      </c>
      <c r="R14" s="9" t="s">
        <v>109</v>
      </c>
      <c r="S14" s="9">
        <v>25.517600000000002</v>
      </c>
      <c r="T14" s="11" t="s">
        <v>112</v>
      </c>
      <c r="U14" s="11">
        <v>27.177900000000001</v>
      </c>
    </row>
    <row r="15" spans="1:21" x14ac:dyDescent="0.25">
      <c r="A15" s="93"/>
      <c r="B15" s="7" t="s">
        <v>95</v>
      </c>
      <c r="C15" s="7">
        <v>17.955300000000001</v>
      </c>
      <c r="D15" s="9" t="s">
        <v>98</v>
      </c>
      <c r="E15" s="9">
        <v>30.339099999999998</v>
      </c>
      <c r="F15" s="11" t="s">
        <v>101</v>
      </c>
      <c r="G15" s="11">
        <v>21.288</v>
      </c>
      <c r="O15" s="91"/>
      <c r="P15" s="16" t="s">
        <v>107</v>
      </c>
      <c r="Q15" s="7">
        <v>19.411899999999999</v>
      </c>
      <c r="R15" s="9" t="s">
        <v>110</v>
      </c>
      <c r="S15" s="9">
        <v>25.381599999999999</v>
      </c>
      <c r="T15" s="11" t="s">
        <v>113</v>
      </c>
      <c r="U15" s="11">
        <v>27.118300000000001</v>
      </c>
    </row>
    <row r="16" spans="1:21" x14ac:dyDescent="0.25">
      <c r="A16" s="93"/>
      <c r="B16" s="7" t="s">
        <v>96</v>
      </c>
      <c r="C16" s="7">
        <v>17.7287</v>
      </c>
      <c r="D16" s="9" t="s">
        <v>99</v>
      </c>
      <c r="E16" s="9">
        <v>30.727499999999999</v>
      </c>
      <c r="F16" s="11" t="s">
        <v>102</v>
      </c>
      <c r="G16" s="11">
        <v>21.2974</v>
      </c>
      <c r="O16" s="91"/>
      <c r="P16" s="16" t="s">
        <v>108</v>
      </c>
      <c r="Q16" s="7">
        <v>19.348199999999999</v>
      </c>
      <c r="R16" s="9" t="s">
        <v>111</v>
      </c>
      <c r="S16" s="9">
        <v>25.416799999999999</v>
      </c>
      <c r="T16" s="11" t="s">
        <v>114</v>
      </c>
      <c r="U16" s="11">
        <v>27.273700000000002</v>
      </c>
    </row>
    <row r="17" spans="1:21" x14ac:dyDescent="0.25">
      <c r="A17" s="93" t="s">
        <v>161</v>
      </c>
      <c r="B17" s="7" t="s">
        <v>106</v>
      </c>
      <c r="C17" s="7">
        <v>17.427399999999999</v>
      </c>
      <c r="D17" s="9" t="s">
        <v>109</v>
      </c>
      <c r="E17" s="9">
        <v>22.948599999999999</v>
      </c>
      <c r="F17" s="11" t="s">
        <v>112</v>
      </c>
      <c r="G17" s="11">
        <v>26.397200000000002</v>
      </c>
      <c r="O17" s="90" t="s">
        <v>155</v>
      </c>
      <c r="P17" s="12" t="s">
        <v>118</v>
      </c>
      <c r="Q17" s="22" t="s">
        <v>52</v>
      </c>
      <c r="R17" s="14" t="s">
        <v>121</v>
      </c>
      <c r="S17" s="14">
        <v>25.412700000000001</v>
      </c>
      <c r="T17" s="15" t="s">
        <v>124</v>
      </c>
      <c r="U17" s="15">
        <v>25.0533</v>
      </c>
    </row>
    <row r="18" spans="1:21" x14ac:dyDescent="0.25">
      <c r="A18" s="93"/>
      <c r="B18" s="7" t="s">
        <v>107</v>
      </c>
      <c r="C18" s="7">
        <v>17.270199999999999</v>
      </c>
      <c r="D18" s="9" t="s">
        <v>110</v>
      </c>
      <c r="E18" s="9">
        <v>22.884899999999998</v>
      </c>
      <c r="F18" s="11" t="s">
        <v>113</v>
      </c>
      <c r="G18" s="11">
        <v>26.209900000000001</v>
      </c>
      <c r="O18" s="91"/>
      <c r="P18" s="16" t="s">
        <v>119</v>
      </c>
      <c r="Q18" s="7">
        <v>19.517900000000001</v>
      </c>
      <c r="R18" s="9" t="s">
        <v>122</v>
      </c>
      <c r="S18" s="9">
        <v>25.438600000000001</v>
      </c>
      <c r="T18" s="11" t="s">
        <v>125</v>
      </c>
      <c r="U18" s="11">
        <v>25.027100000000001</v>
      </c>
    </row>
    <row r="19" spans="1:21" x14ac:dyDescent="0.25">
      <c r="A19" s="93"/>
      <c r="B19" s="7" t="s">
        <v>108</v>
      </c>
      <c r="C19" s="7">
        <v>17.208300000000001</v>
      </c>
      <c r="D19" s="9" t="s">
        <v>111</v>
      </c>
      <c r="E19" s="9">
        <v>22.777100000000001</v>
      </c>
      <c r="F19" s="11" t="s">
        <v>114</v>
      </c>
      <c r="G19" s="11">
        <v>26.160599999999999</v>
      </c>
      <c r="O19" s="92"/>
      <c r="P19" s="17" t="s">
        <v>120</v>
      </c>
      <c r="Q19" s="18">
        <v>19.466899999999999</v>
      </c>
      <c r="R19" s="19" t="s">
        <v>123</v>
      </c>
      <c r="S19" s="19">
        <v>25.3705</v>
      </c>
      <c r="T19" s="20" t="s">
        <v>126</v>
      </c>
      <c r="U19" s="20">
        <v>25.2517</v>
      </c>
    </row>
    <row r="20" spans="1:21" x14ac:dyDescent="0.25">
      <c r="A20" s="93" t="s">
        <v>162</v>
      </c>
      <c r="B20" s="7" t="s">
        <v>118</v>
      </c>
      <c r="C20" s="7">
        <v>18.956399999999999</v>
      </c>
      <c r="D20" s="9" t="s">
        <v>121</v>
      </c>
      <c r="E20" s="9">
        <v>28.142199999999999</v>
      </c>
      <c r="F20" s="11" t="s">
        <v>124</v>
      </c>
      <c r="G20" s="11">
        <v>28.2378</v>
      </c>
    </row>
    <row r="21" spans="1:21" x14ac:dyDescent="0.25">
      <c r="A21" s="93"/>
      <c r="B21" s="7" t="s">
        <v>119</v>
      </c>
      <c r="C21" s="7">
        <v>18.849299999999999</v>
      </c>
      <c r="D21" s="9" t="s">
        <v>122</v>
      </c>
      <c r="E21" s="9">
        <v>27.889199999999999</v>
      </c>
      <c r="F21" s="11" t="s">
        <v>125</v>
      </c>
      <c r="G21" s="11">
        <v>28.146000000000001</v>
      </c>
    </row>
    <row r="22" spans="1:21" x14ac:dyDescent="0.25">
      <c r="A22" s="93"/>
      <c r="B22" s="7" t="s">
        <v>120</v>
      </c>
      <c r="C22" s="7">
        <v>18.755600000000001</v>
      </c>
      <c r="D22" s="9" t="s">
        <v>123</v>
      </c>
      <c r="E22" s="9">
        <v>27.808599999999998</v>
      </c>
      <c r="F22" s="11" t="s">
        <v>126</v>
      </c>
      <c r="G22" s="11">
        <v>28.236799999999999</v>
      </c>
    </row>
    <row r="23" spans="1:21" x14ac:dyDescent="0.25">
      <c r="A23" s="93" t="s">
        <v>163</v>
      </c>
      <c r="B23" s="7" t="s">
        <v>130</v>
      </c>
      <c r="C23" s="7">
        <v>17.533999999999999</v>
      </c>
      <c r="D23" s="9" t="s">
        <v>133</v>
      </c>
      <c r="E23" s="9">
        <v>23.191199999999998</v>
      </c>
      <c r="F23" s="11" t="s">
        <v>136</v>
      </c>
      <c r="G23" s="11">
        <v>28.222200000000001</v>
      </c>
    </row>
    <row r="24" spans="1:21" x14ac:dyDescent="0.25">
      <c r="A24" s="93"/>
      <c r="B24" s="7" t="s">
        <v>131</v>
      </c>
      <c r="C24" s="7">
        <v>17.5761</v>
      </c>
      <c r="D24" s="9" t="s">
        <v>134</v>
      </c>
      <c r="E24" s="9">
        <v>23.14</v>
      </c>
      <c r="F24" s="11" t="s">
        <v>137</v>
      </c>
      <c r="G24" s="11">
        <v>28.431799999999999</v>
      </c>
    </row>
    <row r="25" spans="1:21" x14ac:dyDescent="0.25">
      <c r="A25" s="93"/>
      <c r="B25" s="7" t="s">
        <v>132</v>
      </c>
      <c r="C25" s="7">
        <v>17.4572</v>
      </c>
      <c r="D25" s="9" t="s">
        <v>135</v>
      </c>
      <c r="E25" s="9">
        <v>23.2395</v>
      </c>
      <c r="F25" s="11" t="s">
        <v>138</v>
      </c>
      <c r="G25" s="11">
        <v>28.440300000000001</v>
      </c>
    </row>
    <row r="26" spans="1:21" x14ac:dyDescent="0.25">
      <c r="A26" s="93" t="s">
        <v>164</v>
      </c>
      <c r="B26" s="7" t="s">
        <v>103</v>
      </c>
      <c r="C26" s="7">
        <v>17.212399999999999</v>
      </c>
      <c r="D26" s="9" t="s">
        <v>104</v>
      </c>
      <c r="E26" s="9">
        <v>26.328199999999999</v>
      </c>
      <c r="F26" s="11" t="s">
        <v>105</v>
      </c>
      <c r="G26" s="11">
        <v>22.4057</v>
      </c>
    </row>
    <row r="27" spans="1:21" x14ac:dyDescent="0.25">
      <c r="A27" s="93"/>
      <c r="B27" s="7" t="s">
        <v>115</v>
      </c>
      <c r="C27" s="7">
        <v>17.1892</v>
      </c>
      <c r="D27" s="9" t="s">
        <v>116</v>
      </c>
      <c r="E27" s="9">
        <v>26.1328</v>
      </c>
      <c r="F27" s="11" t="s">
        <v>117</v>
      </c>
      <c r="G27" s="11">
        <v>22.688199999999998</v>
      </c>
    </row>
    <row r="28" spans="1:21" x14ac:dyDescent="0.25">
      <c r="A28" s="93"/>
      <c r="B28" s="7" t="s">
        <v>127</v>
      </c>
      <c r="C28" s="7">
        <v>17.2608</v>
      </c>
      <c r="D28" s="9" t="s">
        <v>128</v>
      </c>
      <c r="E28" s="9">
        <v>26.221499999999999</v>
      </c>
      <c r="F28" s="11" t="s">
        <v>129</v>
      </c>
      <c r="G28" s="11">
        <v>22.383099999999999</v>
      </c>
    </row>
  </sheetData>
  <mergeCells count="15">
    <mergeCell ref="A20:A22"/>
    <mergeCell ref="A23:A25"/>
    <mergeCell ref="A26:A28"/>
    <mergeCell ref="A2:A4"/>
    <mergeCell ref="A5:A7"/>
    <mergeCell ref="A8:A10"/>
    <mergeCell ref="A11:A13"/>
    <mergeCell ref="A14:A16"/>
    <mergeCell ref="A17:A19"/>
    <mergeCell ref="O17:O19"/>
    <mergeCell ref="O2:O4"/>
    <mergeCell ref="O5:O7"/>
    <mergeCell ref="O8:O10"/>
    <mergeCell ref="O11:O13"/>
    <mergeCell ref="O14:O16"/>
  </mergeCells>
  <phoneticPr fontId="2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5"/>
  <sheetViews>
    <sheetView workbookViewId="0">
      <selection activeCell="K16" sqref="K16"/>
    </sheetView>
  </sheetViews>
  <sheetFormatPr defaultRowHeight="15" x14ac:dyDescent="0.25"/>
  <sheetData>
    <row r="1" spans="1:6" x14ac:dyDescent="0.25">
      <c r="A1" t="s">
        <v>0</v>
      </c>
    </row>
    <row r="2" spans="1:6" x14ac:dyDescent="0.25">
      <c r="A2" t="s">
        <v>1</v>
      </c>
    </row>
    <row r="3" spans="1:6" x14ac:dyDescent="0.25">
      <c r="A3" t="s">
        <v>2</v>
      </c>
    </row>
    <row r="5" spans="1:6" x14ac:dyDescent="0.25">
      <c r="A5" t="s">
        <v>3</v>
      </c>
    </row>
    <row r="7" spans="1:6" x14ac:dyDescent="0.25">
      <c r="A7" t="s">
        <v>4</v>
      </c>
    </row>
    <row r="8" spans="1:6" x14ac:dyDescent="0.25">
      <c r="A8" t="s">
        <v>5</v>
      </c>
      <c r="B8" t="s">
        <v>6</v>
      </c>
      <c r="C8" t="s">
        <v>7</v>
      </c>
    </row>
    <row r="9" spans="1:6" x14ac:dyDescent="0.25">
      <c r="A9" t="s">
        <v>8</v>
      </c>
      <c r="B9" t="s">
        <v>6</v>
      </c>
      <c r="C9" t="s">
        <v>9</v>
      </c>
    </row>
    <row r="10" spans="1:6" x14ac:dyDescent="0.25">
      <c r="A10" t="s">
        <v>10</v>
      </c>
    </row>
    <row r="11" spans="1:6" x14ac:dyDescent="0.25">
      <c r="A11" t="s">
        <v>11</v>
      </c>
    </row>
    <row r="12" spans="1:6" x14ac:dyDescent="0.25">
      <c r="A12" t="s">
        <v>12</v>
      </c>
    </row>
    <row r="13" spans="1:6" x14ac:dyDescent="0.25">
      <c r="A13" t="s">
        <v>13</v>
      </c>
    </row>
    <row r="15" spans="1:6" x14ac:dyDescent="0.25">
      <c r="A15" t="s">
        <v>14</v>
      </c>
    </row>
    <row r="16" spans="1:6" x14ac:dyDescent="0.25">
      <c r="A16" t="s">
        <v>15</v>
      </c>
      <c r="B16" t="s">
        <v>16</v>
      </c>
      <c r="C16" t="s">
        <v>17</v>
      </c>
      <c r="D16" t="s">
        <v>18</v>
      </c>
      <c r="E16" t="s">
        <v>19</v>
      </c>
      <c r="F16" t="s">
        <v>20</v>
      </c>
    </row>
    <row r="17" spans="1:14" x14ac:dyDescent="0.25">
      <c r="A17">
        <v>1</v>
      </c>
      <c r="B17">
        <v>1</v>
      </c>
      <c r="C17" t="s">
        <v>21</v>
      </c>
      <c r="D17" s="1">
        <v>8.3333333333333329E-2</v>
      </c>
      <c r="E17" t="s">
        <v>22</v>
      </c>
    </row>
    <row r="18" spans="1:14" x14ac:dyDescent="0.25">
      <c r="A18">
        <v>2</v>
      </c>
      <c r="B18">
        <v>1</v>
      </c>
      <c r="C18" t="s">
        <v>23</v>
      </c>
      <c r="D18" s="1">
        <v>0.41666666666666669</v>
      </c>
      <c r="E18" t="s">
        <v>22</v>
      </c>
    </row>
    <row r="19" spans="1:14" x14ac:dyDescent="0.25">
      <c r="A19">
        <v>3</v>
      </c>
      <c r="B19">
        <v>40</v>
      </c>
      <c r="C19" t="s">
        <v>23</v>
      </c>
      <c r="D19" s="1">
        <v>1.0416666666666666E-2</v>
      </c>
      <c r="E19" t="s">
        <v>22</v>
      </c>
    </row>
    <row r="20" spans="1:14" x14ac:dyDescent="0.25">
      <c r="C20" t="s">
        <v>24</v>
      </c>
      <c r="D20" s="1">
        <v>4.1666666666666664E-2</v>
      </c>
      <c r="E20" t="s">
        <v>22</v>
      </c>
    </row>
    <row r="21" spans="1:14" x14ac:dyDescent="0.25">
      <c r="A21" t="s">
        <v>25</v>
      </c>
      <c r="B21">
        <v>1</v>
      </c>
      <c r="C21" t="s">
        <v>23</v>
      </c>
      <c r="D21" s="1">
        <v>1.0416666666666666E-2</v>
      </c>
      <c r="E21" t="s">
        <v>22</v>
      </c>
    </row>
    <row r="22" spans="1:14" x14ac:dyDescent="0.25">
      <c r="C22" t="s">
        <v>24</v>
      </c>
      <c r="D22" s="1">
        <v>4.1666666666666664E-2</v>
      </c>
      <c r="E22" t="s">
        <v>22</v>
      </c>
    </row>
    <row r="23" spans="1:14" x14ac:dyDescent="0.25">
      <c r="C23" t="s">
        <v>23</v>
      </c>
      <c r="D23" s="1">
        <v>1.0416666666666666E-2</v>
      </c>
      <c r="E23" t="s">
        <v>22</v>
      </c>
    </row>
    <row r="24" spans="1:14" x14ac:dyDescent="0.25">
      <c r="C24" t="s">
        <v>24</v>
      </c>
      <c r="D24" s="1">
        <v>1.0416666666666666E-2</v>
      </c>
      <c r="E24" t="s">
        <v>22</v>
      </c>
    </row>
    <row r="25" spans="1:14" x14ac:dyDescent="0.25">
      <c r="A25" t="s">
        <v>26</v>
      </c>
    </row>
    <row r="26" spans="1:14" x14ac:dyDescent="0.25">
      <c r="A26" t="s">
        <v>27</v>
      </c>
    </row>
    <row r="27" spans="1:14" x14ac:dyDescent="0.25">
      <c r="A27" t="s">
        <v>28</v>
      </c>
    </row>
    <row r="29" spans="1:14" x14ac:dyDescent="0.25">
      <c r="A29" t="s">
        <v>29</v>
      </c>
      <c r="B29" t="s">
        <v>30</v>
      </c>
      <c r="C29" t="s">
        <v>31</v>
      </c>
      <c r="D29" t="s">
        <v>32</v>
      </c>
      <c r="E29" t="s">
        <v>33</v>
      </c>
      <c r="F29" t="s">
        <v>34</v>
      </c>
      <c r="G29" t="s">
        <v>35</v>
      </c>
      <c r="H29" t="s">
        <v>36</v>
      </c>
      <c r="I29" t="s">
        <v>37</v>
      </c>
      <c r="J29" t="s">
        <v>38</v>
      </c>
      <c r="K29" t="s">
        <v>39</v>
      </c>
      <c r="L29" t="s">
        <v>40</v>
      </c>
      <c r="M29" t="s">
        <v>41</v>
      </c>
      <c r="N29" t="s">
        <v>42</v>
      </c>
    </row>
    <row r="30" spans="1:14" x14ac:dyDescent="0.25">
      <c r="A30" t="s">
        <v>43</v>
      </c>
      <c r="C30" t="s">
        <v>44</v>
      </c>
      <c r="D30" t="s">
        <v>45</v>
      </c>
      <c r="E30">
        <v>17.7258</v>
      </c>
      <c r="F30">
        <v>-999.9</v>
      </c>
      <c r="K30">
        <v>81.3</v>
      </c>
    </row>
    <row r="31" spans="1:14" x14ac:dyDescent="0.25">
      <c r="A31" t="s">
        <v>46</v>
      </c>
      <c r="C31" t="s">
        <v>44</v>
      </c>
      <c r="D31" t="s">
        <v>45</v>
      </c>
      <c r="E31">
        <v>17.572099999999999</v>
      </c>
      <c r="F31">
        <v>-999.9</v>
      </c>
      <c r="K31">
        <v>81.3</v>
      </c>
    </row>
    <row r="32" spans="1:14" x14ac:dyDescent="0.25">
      <c r="A32" t="s">
        <v>47</v>
      </c>
      <c r="C32" t="s">
        <v>44</v>
      </c>
      <c r="D32" t="s">
        <v>45</v>
      </c>
      <c r="E32">
        <v>17.7136</v>
      </c>
      <c r="F32">
        <v>-999.9</v>
      </c>
      <c r="K32">
        <v>81.3</v>
      </c>
    </row>
    <row r="33" spans="1:11" x14ac:dyDescent="0.25">
      <c r="A33" t="s">
        <v>48</v>
      </c>
      <c r="C33" t="s">
        <v>44</v>
      </c>
      <c r="D33" t="s">
        <v>45</v>
      </c>
      <c r="E33">
        <v>26.4</v>
      </c>
      <c r="F33">
        <v>-999.9</v>
      </c>
      <c r="K33">
        <v>80.3</v>
      </c>
    </row>
    <row r="34" spans="1:11" x14ac:dyDescent="0.25">
      <c r="A34" t="s">
        <v>49</v>
      </c>
      <c r="C34" t="s">
        <v>44</v>
      </c>
      <c r="D34" t="s">
        <v>45</v>
      </c>
      <c r="E34">
        <v>26.4316</v>
      </c>
      <c r="F34">
        <v>-999.9</v>
      </c>
      <c r="K34">
        <v>80</v>
      </c>
    </row>
    <row r="35" spans="1:11" x14ac:dyDescent="0.25">
      <c r="A35" t="s">
        <v>50</v>
      </c>
      <c r="C35" t="s">
        <v>44</v>
      </c>
      <c r="D35" t="s">
        <v>45</v>
      </c>
      <c r="E35">
        <v>26.354500000000002</v>
      </c>
      <c r="F35">
        <v>-999.9</v>
      </c>
      <c r="K35">
        <v>80.3</v>
      </c>
    </row>
    <row r="36" spans="1:11" x14ac:dyDescent="0.25">
      <c r="A36" t="s">
        <v>51</v>
      </c>
      <c r="C36" t="s">
        <v>44</v>
      </c>
      <c r="D36" t="s">
        <v>45</v>
      </c>
      <c r="E36" t="s">
        <v>52</v>
      </c>
      <c r="K36">
        <v>85</v>
      </c>
    </row>
    <row r="37" spans="1:11" x14ac:dyDescent="0.25">
      <c r="A37" t="s">
        <v>53</v>
      </c>
      <c r="C37" t="s">
        <v>44</v>
      </c>
      <c r="D37" t="s">
        <v>45</v>
      </c>
      <c r="E37">
        <v>25.557200000000002</v>
      </c>
      <c r="F37">
        <v>-999.9</v>
      </c>
      <c r="K37">
        <v>80</v>
      </c>
    </row>
    <row r="38" spans="1:11" x14ac:dyDescent="0.25">
      <c r="A38" t="s">
        <v>54</v>
      </c>
      <c r="C38" t="s">
        <v>44</v>
      </c>
      <c r="D38" t="s">
        <v>45</v>
      </c>
      <c r="E38">
        <v>25.5733</v>
      </c>
      <c r="F38">
        <v>-999.9</v>
      </c>
      <c r="K38">
        <v>80</v>
      </c>
    </row>
    <row r="39" spans="1:11" x14ac:dyDescent="0.25">
      <c r="A39" t="s">
        <v>55</v>
      </c>
      <c r="C39" t="s">
        <v>44</v>
      </c>
      <c r="D39" t="s">
        <v>45</v>
      </c>
      <c r="E39">
        <v>25.732600000000001</v>
      </c>
      <c r="F39">
        <v>-999.9</v>
      </c>
      <c r="K39">
        <v>79.8</v>
      </c>
    </row>
    <row r="40" spans="1:11" x14ac:dyDescent="0.25">
      <c r="A40" t="s">
        <v>56</v>
      </c>
      <c r="C40" t="s">
        <v>44</v>
      </c>
      <c r="D40" t="s">
        <v>45</v>
      </c>
      <c r="E40" t="s">
        <v>52</v>
      </c>
      <c r="K40">
        <v>80.599999999999994</v>
      </c>
    </row>
    <row r="41" spans="1:11" x14ac:dyDescent="0.25">
      <c r="A41" t="s">
        <v>57</v>
      </c>
      <c r="C41" t="s">
        <v>44</v>
      </c>
      <c r="D41" t="s">
        <v>45</v>
      </c>
      <c r="E41" t="s">
        <v>52</v>
      </c>
      <c r="K41">
        <v>86.1</v>
      </c>
    </row>
    <row r="42" spans="1:11" x14ac:dyDescent="0.25">
      <c r="A42" t="s">
        <v>58</v>
      </c>
      <c r="C42" t="s">
        <v>44</v>
      </c>
      <c r="D42" t="s">
        <v>45</v>
      </c>
      <c r="E42">
        <v>19.701899999999998</v>
      </c>
      <c r="F42">
        <v>-999.9</v>
      </c>
      <c r="K42">
        <v>81.3</v>
      </c>
    </row>
    <row r="43" spans="1:11" x14ac:dyDescent="0.25">
      <c r="A43" t="s">
        <v>59</v>
      </c>
      <c r="C43" t="s">
        <v>44</v>
      </c>
      <c r="D43" t="s">
        <v>45</v>
      </c>
      <c r="E43">
        <v>19.561699999999998</v>
      </c>
      <c r="F43">
        <v>-999.9</v>
      </c>
      <c r="K43">
        <v>81.3</v>
      </c>
    </row>
    <row r="44" spans="1:11" x14ac:dyDescent="0.25">
      <c r="A44" t="s">
        <v>60</v>
      </c>
      <c r="C44" t="s">
        <v>44</v>
      </c>
      <c r="D44" t="s">
        <v>45</v>
      </c>
      <c r="E44">
        <v>19.396999999999998</v>
      </c>
      <c r="F44">
        <v>-999.9</v>
      </c>
      <c r="K44">
        <v>81.3</v>
      </c>
    </row>
    <row r="45" spans="1:11" x14ac:dyDescent="0.25">
      <c r="A45" t="s">
        <v>61</v>
      </c>
      <c r="C45" t="s">
        <v>44</v>
      </c>
      <c r="D45" t="s">
        <v>45</v>
      </c>
      <c r="E45">
        <v>30.128</v>
      </c>
      <c r="F45">
        <v>-999.9</v>
      </c>
      <c r="K45">
        <v>80.3</v>
      </c>
    </row>
    <row r="46" spans="1:11" x14ac:dyDescent="0.25">
      <c r="A46" t="s">
        <v>62</v>
      </c>
      <c r="C46" t="s">
        <v>44</v>
      </c>
      <c r="D46" t="s">
        <v>45</v>
      </c>
      <c r="E46">
        <v>29.499099999999999</v>
      </c>
      <c r="F46">
        <v>-999.9</v>
      </c>
      <c r="K46">
        <v>80.3</v>
      </c>
    </row>
    <row r="47" spans="1:11" x14ac:dyDescent="0.25">
      <c r="A47" t="s">
        <v>63</v>
      </c>
      <c r="C47" t="s">
        <v>44</v>
      </c>
      <c r="D47" t="s">
        <v>45</v>
      </c>
      <c r="E47">
        <v>29.6478</v>
      </c>
      <c r="F47">
        <v>-999.9</v>
      </c>
      <c r="K47">
        <v>80.3</v>
      </c>
    </row>
    <row r="48" spans="1:11" x14ac:dyDescent="0.25">
      <c r="A48" t="s">
        <v>64</v>
      </c>
      <c r="C48" t="s">
        <v>44</v>
      </c>
      <c r="D48" t="s">
        <v>45</v>
      </c>
      <c r="E48" t="s">
        <v>52</v>
      </c>
      <c r="K48">
        <v>72.900000000000006</v>
      </c>
    </row>
    <row r="49" spans="1:11" x14ac:dyDescent="0.25">
      <c r="A49" t="s">
        <v>65</v>
      </c>
      <c r="C49" t="s">
        <v>44</v>
      </c>
      <c r="D49" t="s">
        <v>45</v>
      </c>
      <c r="E49">
        <v>30.559000000000001</v>
      </c>
      <c r="F49">
        <v>-999.9</v>
      </c>
      <c r="K49">
        <v>80.3</v>
      </c>
    </row>
    <row r="50" spans="1:11" x14ac:dyDescent="0.25">
      <c r="A50" t="s">
        <v>66</v>
      </c>
      <c r="C50" t="s">
        <v>44</v>
      </c>
      <c r="D50" t="s">
        <v>45</v>
      </c>
      <c r="E50">
        <v>30.123799999999999</v>
      </c>
      <c r="F50">
        <v>-999.9</v>
      </c>
      <c r="K50">
        <v>80</v>
      </c>
    </row>
    <row r="51" spans="1:11" x14ac:dyDescent="0.25">
      <c r="A51" t="s">
        <v>67</v>
      </c>
      <c r="C51" t="s">
        <v>44</v>
      </c>
      <c r="D51" t="s">
        <v>45</v>
      </c>
      <c r="E51">
        <v>30.092199999999998</v>
      </c>
      <c r="F51">
        <v>-999.9</v>
      </c>
      <c r="K51">
        <v>80</v>
      </c>
    </row>
    <row r="52" spans="1:11" x14ac:dyDescent="0.25">
      <c r="A52" t="s">
        <v>68</v>
      </c>
      <c r="C52" t="s">
        <v>44</v>
      </c>
      <c r="D52" t="s">
        <v>45</v>
      </c>
      <c r="E52" t="s">
        <v>52</v>
      </c>
      <c r="K52">
        <v>70.8</v>
      </c>
    </row>
    <row r="53" spans="1:11" x14ac:dyDescent="0.25">
      <c r="A53" t="s">
        <v>69</v>
      </c>
      <c r="C53" t="s">
        <v>44</v>
      </c>
      <c r="D53" t="s">
        <v>45</v>
      </c>
      <c r="E53" t="s">
        <v>52</v>
      </c>
      <c r="K53">
        <v>83</v>
      </c>
    </row>
    <row r="54" spans="1:11" x14ac:dyDescent="0.25">
      <c r="A54" t="s">
        <v>70</v>
      </c>
      <c r="C54" t="s">
        <v>44</v>
      </c>
      <c r="D54" t="s">
        <v>45</v>
      </c>
      <c r="E54">
        <v>18.366</v>
      </c>
      <c r="F54">
        <v>-999.9</v>
      </c>
      <c r="K54">
        <v>81.5</v>
      </c>
    </row>
    <row r="55" spans="1:11" x14ac:dyDescent="0.25">
      <c r="A55" t="s">
        <v>71</v>
      </c>
      <c r="C55" t="s">
        <v>44</v>
      </c>
      <c r="D55" t="s">
        <v>45</v>
      </c>
      <c r="E55">
        <v>18.3414</v>
      </c>
      <c r="F55">
        <v>-999.9</v>
      </c>
      <c r="K55">
        <v>81.8</v>
      </c>
    </row>
    <row r="56" spans="1:11" x14ac:dyDescent="0.25">
      <c r="A56" t="s">
        <v>72</v>
      </c>
      <c r="C56" t="s">
        <v>44</v>
      </c>
      <c r="D56" t="s">
        <v>45</v>
      </c>
      <c r="E56">
        <v>18.1692</v>
      </c>
      <c r="F56">
        <v>-999.9</v>
      </c>
      <c r="K56">
        <v>81.8</v>
      </c>
    </row>
    <row r="57" spans="1:11" x14ac:dyDescent="0.25">
      <c r="A57" t="s">
        <v>73</v>
      </c>
      <c r="C57" t="s">
        <v>44</v>
      </c>
      <c r="D57" t="s">
        <v>45</v>
      </c>
      <c r="E57">
        <v>24.565999999999999</v>
      </c>
      <c r="F57">
        <v>-999.9</v>
      </c>
      <c r="K57">
        <v>80.8</v>
      </c>
    </row>
    <row r="58" spans="1:11" x14ac:dyDescent="0.25">
      <c r="A58" t="s">
        <v>74</v>
      </c>
      <c r="C58" t="s">
        <v>44</v>
      </c>
      <c r="D58" t="s">
        <v>45</v>
      </c>
      <c r="E58">
        <v>24.403500000000001</v>
      </c>
      <c r="F58">
        <v>-999.9</v>
      </c>
      <c r="K58">
        <v>80.8</v>
      </c>
    </row>
    <row r="59" spans="1:11" x14ac:dyDescent="0.25">
      <c r="A59" t="s">
        <v>75</v>
      </c>
      <c r="C59" t="s">
        <v>44</v>
      </c>
      <c r="D59" t="s">
        <v>45</v>
      </c>
      <c r="E59">
        <v>24.569800000000001</v>
      </c>
      <c r="F59">
        <v>-999.9</v>
      </c>
      <c r="K59">
        <v>80.8</v>
      </c>
    </row>
    <row r="60" spans="1:11" x14ac:dyDescent="0.25">
      <c r="A60" t="s">
        <v>76</v>
      </c>
      <c r="C60" t="s">
        <v>44</v>
      </c>
      <c r="D60" t="s">
        <v>45</v>
      </c>
      <c r="E60">
        <v>26.195900000000002</v>
      </c>
      <c r="F60">
        <v>-999.9</v>
      </c>
      <c r="K60">
        <v>80.599999999999994</v>
      </c>
    </row>
    <row r="61" spans="1:11" x14ac:dyDescent="0.25">
      <c r="A61" t="s">
        <v>77</v>
      </c>
      <c r="C61" t="s">
        <v>44</v>
      </c>
      <c r="D61" t="s">
        <v>45</v>
      </c>
      <c r="E61">
        <v>26.387599999999999</v>
      </c>
      <c r="F61">
        <v>-999.9</v>
      </c>
      <c r="K61">
        <v>80.599999999999994</v>
      </c>
    </row>
    <row r="62" spans="1:11" x14ac:dyDescent="0.25">
      <c r="A62" t="s">
        <v>78</v>
      </c>
      <c r="C62" t="s">
        <v>44</v>
      </c>
      <c r="D62" t="s">
        <v>45</v>
      </c>
      <c r="E62">
        <v>26.408100000000001</v>
      </c>
      <c r="F62">
        <v>-999.9</v>
      </c>
      <c r="K62">
        <v>80.599999999999994</v>
      </c>
    </row>
    <row r="63" spans="1:11" x14ac:dyDescent="0.25">
      <c r="A63" t="s">
        <v>79</v>
      </c>
      <c r="C63" t="s">
        <v>44</v>
      </c>
      <c r="D63" t="s">
        <v>45</v>
      </c>
      <c r="E63" t="s">
        <v>52</v>
      </c>
      <c r="K63">
        <v>78.400000000000006</v>
      </c>
    </row>
    <row r="64" spans="1:11" x14ac:dyDescent="0.25">
      <c r="A64" t="s">
        <v>80</v>
      </c>
      <c r="C64" t="s">
        <v>44</v>
      </c>
      <c r="D64" t="s">
        <v>45</v>
      </c>
      <c r="E64" t="s">
        <v>52</v>
      </c>
      <c r="K64">
        <v>77.400000000000006</v>
      </c>
    </row>
    <row r="65" spans="1:11" x14ac:dyDescent="0.25">
      <c r="A65" t="s">
        <v>81</v>
      </c>
      <c r="C65" t="s">
        <v>44</v>
      </c>
      <c r="D65" t="s">
        <v>45</v>
      </c>
      <c r="E65" t="s">
        <v>52</v>
      </c>
      <c r="K65">
        <v>77.900000000000006</v>
      </c>
    </row>
    <row r="66" spans="1:11" x14ac:dyDescent="0.25">
      <c r="A66" t="s">
        <v>82</v>
      </c>
      <c r="C66" t="s">
        <v>44</v>
      </c>
      <c r="D66" t="s">
        <v>45</v>
      </c>
      <c r="E66">
        <v>17.8659</v>
      </c>
      <c r="F66">
        <v>-999.9</v>
      </c>
      <c r="K66">
        <v>81.5</v>
      </c>
    </row>
    <row r="67" spans="1:11" x14ac:dyDescent="0.25">
      <c r="A67" t="s">
        <v>83</v>
      </c>
      <c r="C67" t="s">
        <v>44</v>
      </c>
      <c r="D67" t="s">
        <v>45</v>
      </c>
      <c r="E67">
        <v>17.753799999999998</v>
      </c>
      <c r="F67">
        <v>-999.9</v>
      </c>
      <c r="K67">
        <v>81.5</v>
      </c>
    </row>
    <row r="68" spans="1:11" x14ac:dyDescent="0.25">
      <c r="A68" t="s">
        <v>84</v>
      </c>
      <c r="C68" t="s">
        <v>44</v>
      </c>
      <c r="D68" t="s">
        <v>45</v>
      </c>
      <c r="E68">
        <v>17.673400000000001</v>
      </c>
      <c r="F68">
        <v>-999.9</v>
      </c>
      <c r="K68">
        <v>81.5</v>
      </c>
    </row>
    <row r="69" spans="1:11" x14ac:dyDescent="0.25">
      <c r="A69" t="s">
        <v>85</v>
      </c>
      <c r="C69" t="s">
        <v>44</v>
      </c>
      <c r="D69" t="s">
        <v>45</v>
      </c>
      <c r="E69">
        <v>25.251200000000001</v>
      </c>
      <c r="F69">
        <v>-999.9</v>
      </c>
      <c r="K69">
        <v>80.599999999999994</v>
      </c>
    </row>
    <row r="70" spans="1:11" x14ac:dyDescent="0.25">
      <c r="A70" t="s">
        <v>86</v>
      </c>
      <c r="C70" t="s">
        <v>44</v>
      </c>
      <c r="D70" t="s">
        <v>45</v>
      </c>
      <c r="E70">
        <v>25.125399999999999</v>
      </c>
      <c r="F70">
        <v>-999.9</v>
      </c>
      <c r="K70">
        <v>80.599999999999994</v>
      </c>
    </row>
    <row r="71" spans="1:11" x14ac:dyDescent="0.25">
      <c r="A71" t="s">
        <v>87</v>
      </c>
      <c r="C71" t="s">
        <v>44</v>
      </c>
      <c r="D71" t="s">
        <v>45</v>
      </c>
      <c r="E71">
        <v>25.0837</v>
      </c>
      <c r="F71">
        <v>-999.9</v>
      </c>
      <c r="K71">
        <v>80.599999999999994</v>
      </c>
    </row>
    <row r="72" spans="1:11" x14ac:dyDescent="0.25">
      <c r="A72" t="s">
        <v>88</v>
      </c>
      <c r="C72" t="s">
        <v>44</v>
      </c>
      <c r="D72" t="s">
        <v>45</v>
      </c>
      <c r="E72">
        <v>28.089200000000002</v>
      </c>
      <c r="F72">
        <v>-999.9</v>
      </c>
      <c r="K72">
        <v>80.599999999999994</v>
      </c>
    </row>
    <row r="73" spans="1:11" x14ac:dyDescent="0.25">
      <c r="A73" t="s">
        <v>89</v>
      </c>
      <c r="C73" t="s">
        <v>44</v>
      </c>
      <c r="D73" t="s">
        <v>45</v>
      </c>
      <c r="E73">
        <v>27.9194</v>
      </c>
      <c r="F73">
        <v>-999.9</v>
      </c>
      <c r="K73">
        <v>80.3</v>
      </c>
    </row>
    <row r="74" spans="1:11" x14ac:dyDescent="0.25">
      <c r="A74" t="s">
        <v>90</v>
      </c>
      <c r="C74" t="s">
        <v>44</v>
      </c>
      <c r="D74" t="s">
        <v>45</v>
      </c>
      <c r="E74">
        <v>27.656099999999999</v>
      </c>
      <c r="F74">
        <v>-999.9</v>
      </c>
      <c r="K74">
        <v>80.3</v>
      </c>
    </row>
    <row r="75" spans="1:11" x14ac:dyDescent="0.25">
      <c r="A75" t="s">
        <v>91</v>
      </c>
      <c r="C75" t="s">
        <v>44</v>
      </c>
      <c r="D75" t="s">
        <v>45</v>
      </c>
      <c r="E75" t="s">
        <v>52</v>
      </c>
      <c r="K75">
        <v>71</v>
      </c>
    </row>
    <row r="76" spans="1:11" x14ac:dyDescent="0.25">
      <c r="A76" t="s">
        <v>92</v>
      </c>
      <c r="C76" t="s">
        <v>44</v>
      </c>
      <c r="D76" t="s">
        <v>45</v>
      </c>
      <c r="E76" t="s">
        <v>52</v>
      </c>
      <c r="K76">
        <v>71.8</v>
      </c>
    </row>
    <row r="77" spans="1:11" x14ac:dyDescent="0.25">
      <c r="A77" t="s">
        <v>93</v>
      </c>
      <c r="C77" t="s">
        <v>44</v>
      </c>
      <c r="D77" t="s">
        <v>45</v>
      </c>
      <c r="E77" t="s">
        <v>52</v>
      </c>
      <c r="K77">
        <v>71.8</v>
      </c>
    </row>
    <row r="78" spans="1:11" x14ac:dyDescent="0.25">
      <c r="A78" t="s">
        <v>94</v>
      </c>
      <c r="C78" t="s">
        <v>44</v>
      </c>
      <c r="D78" t="s">
        <v>45</v>
      </c>
      <c r="E78">
        <v>17.8825</v>
      </c>
      <c r="F78">
        <v>-999.9</v>
      </c>
      <c r="K78">
        <v>81.5</v>
      </c>
    </row>
    <row r="79" spans="1:11" x14ac:dyDescent="0.25">
      <c r="A79" t="s">
        <v>95</v>
      </c>
      <c r="C79" t="s">
        <v>44</v>
      </c>
      <c r="D79" t="s">
        <v>45</v>
      </c>
      <c r="E79">
        <v>17.955300000000001</v>
      </c>
      <c r="F79">
        <v>-999.9</v>
      </c>
      <c r="K79">
        <v>81.5</v>
      </c>
    </row>
    <row r="80" spans="1:11" x14ac:dyDescent="0.25">
      <c r="A80" t="s">
        <v>96</v>
      </c>
      <c r="C80" t="s">
        <v>44</v>
      </c>
      <c r="D80" t="s">
        <v>45</v>
      </c>
      <c r="E80">
        <v>17.7287</v>
      </c>
      <c r="F80">
        <v>-999.9</v>
      </c>
      <c r="K80">
        <v>81.5</v>
      </c>
    </row>
    <row r="81" spans="1:11" x14ac:dyDescent="0.25">
      <c r="A81" t="s">
        <v>97</v>
      </c>
      <c r="C81" t="s">
        <v>44</v>
      </c>
      <c r="D81" t="s">
        <v>45</v>
      </c>
      <c r="E81">
        <v>30.298500000000001</v>
      </c>
      <c r="F81">
        <v>-999.9</v>
      </c>
      <c r="K81">
        <v>80.599999999999994</v>
      </c>
    </row>
    <row r="82" spans="1:11" x14ac:dyDescent="0.25">
      <c r="A82" t="s">
        <v>98</v>
      </c>
      <c r="C82" t="s">
        <v>44</v>
      </c>
      <c r="D82" t="s">
        <v>45</v>
      </c>
      <c r="E82">
        <v>30.339099999999998</v>
      </c>
      <c r="F82">
        <v>-999.9</v>
      </c>
      <c r="K82">
        <v>80.599999999999994</v>
      </c>
    </row>
    <row r="83" spans="1:11" x14ac:dyDescent="0.25">
      <c r="A83" t="s">
        <v>99</v>
      </c>
      <c r="C83" t="s">
        <v>44</v>
      </c>
      <c r="D83" t="s">
        <v>45</v>
      </c>
      <c r="E83">
        <v>30.727499999999999</v>
      </c>
      <c r="F83">
        <v>-999.9</v>
      </c>
      <c r="K83">
        <v>80.599999999999994</v>
      </c>
    </row>
    <row r="84" spans="1:11" x14ac:dyDescent="0.25">
      <c r="A84" t="s">
        <v>100</v>
      </c>
      <c r="C84" t="s">
        <v>44</v>
      </c>
      <c r="D84" t="s">
        <v>45</v>
      </c>
      <c r="E84">
        <v>21.262899999999998</v>
      </c>
      <c r="F84">
        <v>-999.9</v>
      </c>
      <c r="K84">
        <v>80.599999999999994</v>
      </c>
    </row>
    <row r="85" spans="1:11" x14ac:dyDescent="0.25">
      <c r="A85" t="s">
        <v>101</v>
      </c>
      <c r="C85" t="s">
        <v>44</v>
      </c>
      <c r="D85" t="s">
        <v>45</v>
      </c>
      <c r="E85">
        <v>21.288</v>
      </c>
      <c r="F85">
        <v>-999.9</v>
      </c>
      <c r="K85">
        <v>80.3</v>
      </c>
    </row>
    <row r="86" spans="1:11" x14ac:dyDescent="0.25">
      <c r="A86" t="s">
        <v>102</v>
      </c>
      <c r="C86" t="s">
        <v>44</v>
      </c>
      <c r="D86" t="s">
        <v>45</v>
      </c>
      <c r="E86">
        <v>21.2974</v>
      </c>
      <c r="F86">
        <v>-999.9</v>
      </c>
      <c r="K86">
        <v>80.3</v>
      </c>
    </row>
    <row r="87" spans="1:11" x14ac:dyDescent="0.25">
      <c r="A87" t="s">
        <v>103</v>
      </c>
      <c r="C87" t="s">
        <v>44</v>
      </c>
      <c r="D87" t="s">
        <v>45</v>
      </c>
      <c r="E87">
        <v>17.212399999999999</v>
      </c>
      <c r="F87">
        <v>-999.9</v>
      </c>
      <c r="K87">
        <v>81</v>
      </c>
    </row>
    <row r="88" spans="1:11" x14ac:dyDescent="0.25">
      <c r="A88" t="s">
        <v>104</v>
      </c>
      <c r="C88" t="s">
        <v>44</v>
      </c>
      <c r="D88" t="s">
        <v>45</v>
      </c>
      <c r="E88">
        <v>26.328199999999999</v>
      </c>
      <c r="F88">
        <v>-999.9</v>
      </c>
      <c r="K88">
        <v>80</v>
      </c>
    </row>
    <row r="89" spans="1:11" x14ac:dyDescent="0.25">
      <c r="A89" t="s">
        <v>105</v>
      </c>
      <c r="C89" t="s">
        <v>44</v>
      </c>
      <c r="D89" t="s">
        <v>45</v>
      </c>
      <c r="E89">
        <v>22.4057</v>
      </c>
      <c r="F89">
        <v>-999.9</v>
      </c>
      <c r="K89">
        <v>79.5</v>
      </c>
    </row>
    <row r="90" spans="1:11" x14ac:dyDescent="0.25">
      <c r="A90" t="s">
        <v>106</v>
      </c>
      <c r="C90" t="s">
        <v>44</v>
      </c>
      <c r="D90" t="s">
        <v>45</v>
      </c>
      <c r="E90">
        <v>17.427399999999999</v>
      </c>
      <c r="F90">
        <v>-999.9</v>
      </c>
      <c r="K90">
        <v>81.5</v>
      </c>
    </row>
    <row r="91" spans="1:11" x14ac:dyDescent="0.25">
      <c r="A91" t="s">
        <v>107</v>
      </c>
      <c r="C91" t="s">
        <v>44</v>
      </c>
      <c r="D91" t="s">
        <v>45</v>
      </c>
      <c r="E91">
        <v>17.270199999999999</v>
      </c>
      <c r="F91">
        <v>-999.9</v>
      </c>
      <c r="K91">
        <v>81.5</v>
      </c>
    </row>
    <row r="92" spans="1:11" x14ac:dyDescent="0.25">
      <c r="A92" t="s">
        <v>108</v>
      </c>
      <c r="C92" t="s">
        <v>44</v>
      </c>
      <c r="D92" t="s">
        <v>45</v>
      </c>
      <c r="E92">
        <v>17.208300000000001</v>
      </c>
      <c r="F92">
        <v>-999.9</v>
      </c>
      <c r="K92">
        <v>81.5</v>
      </c>
    </row>
    <row r="93" spans="1:11" x14ac:dyDescent="0.25">
      <c r="A93" t="s">
        <v>109</v>
      </c>
      <c r="C93" t="s">
        <v>44</v>
      </c>
      <c r="D93" t="s">
        <v>45</v>
      </c>
      <c r="E93">
        <v>22.948599999999999</v>
      </c>
      <c r="F93">
        <v>-999.9</v>
      </c>
      <c r="K93">
        <v>80.8</v>
      </c>
    </row>
    <row r="94" spans="1:11" x14ac:dyDescent="0.25">
      <c r="A94" t="s">
        <v>110</v>
      </c>
      <c r="C94" t="s">
        <v>44</v>
      </c>
      <c r="D94" t="s">
        <v>45</v>
      </c>
      <c r="E94">
        <v>22.884899999999998</v>
      </c>
      <c r="F94">
        <v>-999.9</v>
      </c>
      <c r="K94">
        <v>80.8</v>
      </c>
    </row>
    <row r="95" spans="1:11" x14ac:dyDescent="0.25">
      <c r="A95" t="s">
        <v>111</v>
      </c>
      <c r="C95" t="s">
        <v>44</v>
      </c>
      <c r="D95" t="s">
        <v>45</v>
      </c>
      <c r="E95">
        <v>22.777100000000001</v>
      </c>
      <c r="F95">
        <v>-999.9</v>
      </c>
      <c r="K95">
        <v>80.8</v>
      </c>
    </row>
    <row r="96" spans="1:11" x14ac:dyDescent="0.25">
      <c r="A96" t="s">
        <v>112</v>
      </c>
      <c r="C96" t="s">
        <v>44</v>
      </c>
      <c r="D96" t="s">
        <v>45</v>
      </c>
      <c r="E96">
        <v>26.397200000000002</v>
      </c>
      <c r="F96">
        <v>-999.9</v>
      </c>
      <c r="K96">
        <v>80.599999999999994</v>
      </c>
    </row>
    <row r="97" spans="1:11" x14ac:dyDescent="0.25">
      <c r="A97" t="s">
        <v>113</v>
      </c>
      <c r="C97" t="s">
        <v>44</v>
      </c>
      <c r="D97" t="s">
        <v>45</v>
      </c>
      <c r="E97">
        <v>26.209900000000001</v>
      </c>
      <c r="F97">
        <v>-999.9</v>
      </c>
      <c r="K97">
        <v>80.599999999999994</v>
      </c>
    </row>
    <row r="98" spans="1:11" x14ac:dyDescent="0.25">
      <c r="A98" t="s">
        <v>114</v>
      </c>
      <c r="C98" t="s">
        <v>44</v>
      </c>
      <c r="D98" t="s">
        <v>45</v>
      </c>
      <c r="E98">
        <v>26.160599999999999</v>
      </c>
      <c r="F98">
        <v>-999.9</v>
      </c>
      <c r="K98">
        <v>80.3</v>
      </c>
    </row>
    <row r="99" spans="1:11" x14ac:dyDescent="0.25">
      <c r="A99" t="s">
        <v>115</v>
      </c>
      <c r="C99" t="s">
        <v>44</v>
      </c>
      <c r="D99" t="s">
        <v>45</v>
      </c>
      <c r="E99">
        <v>17.1892</v>
      </c>
      <c r="F99">
        <v>-999.9</v>
      </c>
      <c r="K99">
        <v>81</v>
      </c>
    </row>
    <row r="100" spans="1:11" x14ac:dyDescent="0.25">
      <c r="A100" t="s">
        <v>116</v>
      </c>
      <c r="C100" t="s">
        <v>44</v>
      </c>
      <c r="D100" t="s">
        <v>45</v>
      </c>
      <c r="E100">
        <v>26.1328</v>
      </c>
      <c r="F100">
        <v>-999.9</v>
      </c>
      <c r="K100">
        <v>80</v>
      </c>
    </row>
    <row r="101" spans="1:11" x14ac:dyDescent="0.25">
      <c r="A101" t="s">
        <v>117</v>
      </c>
      <c r="C101" t="s">
        <v>44</v>
      </c>
      <c r="D101" t="s">
        <v>45</v>
      </c>
      <c r="E101">
        <v>22.688199999999998</v>
      </c>
      <c r="F101">
        <v>-999.9</v>
      </c>
      <c r="K101">
        <v>79.5</v>
      </c>
    </row>
    <row r="102" spans="1:11" x14ac:dyDescent="0.25">
      <c r="A102" t="s">
        <v>118</v>
      </c>
      <c r="C102" t="s">
        <v>44</v>
      </c>
      <c r="D102" t="s">
        <v>45</v>
      </c>
      <c r="E102">
        <v>18.956399999999999</v>
      </c>
      <c r="F102">
        <v>-999.9</v>
      </c>
      <c r="K102">
        <v>81.3</v>
      </c>
    </row>
    <row r="103" spans="1:11" x14ac:dyDescent="0.25">
      <c r="A103" t="s">
        <v>119</v>
      </c>
      <c r="C103" t="s">
        <v>44</v>
      </c>
      <c r="D103" t="s">
        <v>45</v>
      </c>
      <c r="E103">
        <v>18.849299999999999</v>
      </c>
      <c r="F103">
        <v>-999.9</v>
      </c>
      <c r="K103">
        <v>81.3</v>
      </c>
    </row>
    <row r="104" spans="1:11" x14ac:dyDescent="0.25">
      <c r="A104" t="s">
        <v>120</v>
      </c>
      <c r="C104" t="s">
        <v>44</v>
      </c>
      <c r="D104" t="s">
        <v>45</v>
      </c>
      <c r="E104">
        <v>18.755600000000001</v>
      </c>
      <c r="F104">
        <v>-999.9</v>
      </c>
      <c r="K104">
        <v>81.3</v>
      </c>
    </row>
    <row r="105" spans="1:11" x14ac:dyDescent="0.25">
      <c r="A105" t="s">
        <v>121</v>
      </c>
      <c r="C105" t="s">
        <v>44</v>
      </c>
      <c r="D105" t="s">
        <v>45</v>
      </c>
      <c r="E105">
        <v>28.142199999999999</v>
      </c>
      <c r="F105">
        <v>-999.9</v>
      </c>
      <c r="K105">
        <v>80.3</v>
      </c>
    </row>
    <row r="106" spans="1:11" x14ac:dyDescent="0.25">
      <c r="A106" t="s">
        <v>122</v>
      </c>
      <c r="C106" t="s">
        <v>44</v>
      </c>
      <c r="D106" t="s">
        <v>45</v>
      </c>
      <c r="E106">
        <v>27.889199999999999</v>
      </c>
      <c r="F106">
        <v>-999.9</v>
      </c>
      <c r="K106">
        <v>80.3</v>
      </c>
    </row>
    <row r="107" spans="1:11" x14ac:dyDescent="0.25">
      <c r="A107" t="s">
        <v>123</v>
      </c>
      <c r="C107" t="s">
        <v>44</v>
      </c>
      <c r="D107" t="s">
        <v>45</v>
      </c>
      <c r="E107">
        <v>27.808599999999998</v>
      </c>
      <c r="F107">
        <v>-999.9</v>
      </c>
      <c r="K107">
        <v>80.3</v>
      </c>
    </row>
    <row r="108" spans="1:11" x14ac:dyDescent="0.25">
      <c r="A108" t="s">
        <v>124</v>
      </c>
      <c r="C108" t="s">
        <v>44</v>
      </c>
      <c r="D108" t="s">
        <v>45</v>
      </c>
      <c r="E108">
        <v>28.2378</v>
      </c>
      <c r="F108">
        <v>-999.9</v>
      </c>
      <c r="K108">
        <v>80.3</v>
      </c>
    </row>
    <row r="109" spans="1:11" x14ac:dyDescent="0.25">
      <c r="A109" t="s">
        <v>125</v>
      </c>
      <c r="C109" t="s">
        <v>44</v>
      </c>
      <c r="D109" t="s">
        <v>45</v>
      </c>
      <c r="E109">
        <v>28.146000000000001</v>
      </c>
      <c r="F109">
        <v>-999.9</v>
      </c>
      <c r="K109">
        <v>80.3</v>
      </c>
    </row>
    <row r="110" spans="1:11" x14ac:dyDescent="0.25">
      <c r="A110" t="s">
        <v>126</v>
      </c>
      <c r="C110" t="s">
        <v>44</v>
      </c>
      <c r="D110" t="s">
        <v>45</v>
      </c>
      <c r="E110">
        <v>28.236799999999999</v>
      </c>
      <c r="F110">
        <v>-999.9</v>
      </c>
      <c r="K110">
        <v>80</v>
      </c>
    </row>
    <row r="111" spans="1:11" x14ac:dyDescent="0.25">
      <c r="A111" t="s">
        <v>127</v>
      </c>
      <c r="C111" t="s">
        <v>44</v>
      </c>
      <c r="D111" t="s">
        <v>45</v>
      </c>
      <c r="E111">
        <v>17.2608</v>
      </c>
      <c r="F111">
        <v>-999.9</v>
      </c>
      <c r="K111">
        <v>81</v>
      </c>
    </row>
    <row r="112" spans="1:11" x14ac:dyDescent="0.25">
      <c r="A112" t="s">
        <v>128</v>
      </c>
      <c r="C112" t="s">
        <v>44</v>
      </c>
      <c r="D112" t="s">
        <v>45</v>
      </c>
      <c r="E112">
        <v>26.221499999999999</v>
      </c>
      <c r="F112">
        <v>-999.9</v>
      </c>
      <c r="K112">
        <v>79.8</v>
      </c>
    </row>
    <row r="113" spans="1:11" x14ac:dyDescent="0.25">
      <c r="A113" t="s">
        <v>129</v>
      </c>
      <c r="C113" t="s">
        <v>44</v>
      </c>
      <c r="D113" t="s">
        <v>45</v>
      </c>
      <c r="E113">
        <v>22.383099999999999</v>
      </c>
      <c r="F113">
        <v>-999.9</v>
      </c>
      <c r="K113">
        <v>79.5</v>
      </c>
    </row>
    <row r="114" spans="1:11" x14ac:dyDescent="0.25">
      <c r="A114" t="s">
        <v>130</v>
      </c>
      <c r="C114" t="s">
        <v>44</v>
      </c>
      <c r="D114" t="s">
        <v>45</v>
      </c>
      <c r="E114">
        <v>17.533999999999999</v>
      </c>
      <c r="F114">
        <v>-999.9</v>
      </c>
      <c r="K114">
        <v>81</v>
      </c>
    </row>
    <row r="115" spans="1:11" x14ac:dyDescent="0.25">
      <c r="A115" t="s">
        <v>131</v>
      </c>
      <c r="C115" t="s">
        <v>44</v>
      </c>
      <c r="D115" t="s">
        <v>45</v>
      </c>
      <c r="E115">
        <v>17.5761</v>
      </c>
      <c r="F115">
        <v>-999.9</v>
      </c>
      <c r="K115">
        <v>81.3</v>
      </c>
    </row>
    <row r="116" spans="1:11" x14ac:dyDescent="0.25">
      <c r="A116" t="s">
        <v>132</v>
      </c>
      <c r="C116" t="s">
        <v>44</v>
      </c>
      <c r="D116" t="s">
        <v>45</v>
      </c>
      <c r="E116">
        <v>17.4572</v>
      </c>
      <c r="F116">
        <v>-999.9</v>
      </c>
      <c r="K116">
        <v>81</v>
      </c>
    </row>
    <row r="117" spans="1:11" x14ac:dyDescent="0.25">
      <c r="A117" t="s">
        <v>133</v>
      </c>
      <c r="C117" t="s">
        <v>44</v>
      </c>
      <c r="D117" t="s">
        <v>45</v>
      </c>
      <c r="E117">
        <v>23.191199999999998</v>
      </c>
      <c r="F117">
        <v>-999.9</v>
      </c>
      <c r="K117">
        <v>80</v>
      </c>
    </row>
    <row r="118" spans="1:11" x14ac:dyDescent="0.25">
      <c r="A118" t="s">
        <v>134</v>
      </c>
      <c r="C118" t="s">
        <v>44</v>
      </c>
      <c r="D118" t="s">
        <v>45</v>
      </c>
      <c r="E118">
        <v>23.14</v>
      </c>
      <c r="F118">
        <v>-999.9</v>
      </c>
      <c r="K118">
        <v>80.3</v>
      </c>
    </row>
    <row r="119" spans="1:11" x14ac:dyDescent="0.25">
      <c r="A119" t="s">
        <v>135</v>
      </c>
      <c r="C119" t="s">
        <v>44</v>
      </c>
      <c r="D119" t="s">
        <v>45</v>
      </c>
      <c r="E119">
        <v>23.2395</v>
      </c>
      <c r="F119">
        <v>-999.9</v>
      </c>
      <c r="K119">
        <v>80</v>
      </c>
    </row>
    <row r="120" spans="1:11" x14ac:dyDescent="0.25">
      <c r="A120" t="s">
        <v>136</v>
      </c>
      <c r="C120" t="s">
        <v>44</v>
      </c>
      <c r="D120" t="s">
        <v>45</v>
      </c>
      <c r="E120">
        <v>28.222200000000001</v>
      </c>
      <c r="F120">
        <v>-999.9</v>
      </c>
      <c r="K120">
        <v>80</v>
      </c>
    </row>
    <row r="121" spans="1:11" x14ac:dyDescent="0.25">
      <c r="A121" t="s">
        <v>137</v>
      </c>
      <c r="C121" t="s">
        <v>44</v>
      </c>
      <c r="D121" t="s">
        <v>45</v>
      </c>
      <c r="E121">
        <v>28.431799999999999</v>
      </c>
      <c r="F121">
        <v>-999.9</v>
      </c>
      <c r="K121">
        <v>80</v>
      </c>
    </row>
    <row r="122" spans="1:11" x14ac:dyDescent="0.25">
      <c r="A122" t="s">
        <v>138</v>
      </c>
      <c r="C122" t="s">
        <v>44</v>
      </c>
      <c r="D122" t="s">
        <v>45</v>
      </c>
      <c r="E122">
        <v>28.440300000000001</v>
      </c>
      <c r="F122">
        <v>-999.9</v>
      </c>
      <c r="K122">
        <v>79.8</v>
      </c>
    </row>
    <row r="123" spans="1:11" x14ac:dyDescent="0.25">
      <c r="A123" t="s">
        <v>139</v>
      </c>
      <c r="C123" t="s">
        <v>44</v>
      </c>
      <c r="D123" t="s">
        <v>45</v>
      </c>
      <c r="E123" t="s">
        <v>52</v>
      </c>
      <c r="K123">
        <v>70.2</v>
      </c>
    </row>
    <row r="124" spans="1:11" x14ac:dyDescent="0.25">
      <c r="A124" t="s">
        <v>140</v>
      </c>
      <c r="C124" t="s">
        <v>44</v>
      </c>
      <c r="D124" t="s">
        <v>45</v>
      </c>
      <c r="E124" t="s">
        <v>52</v>
      </c>
      <c r="K124">
        <v>78.599999999999994</v>
      </c>
    </row>
    <row r="125" spans="1:11" x14ac:dyDescent="0.25">
      <c r="A125" t="s">
        <v>141</v>
      </c>
      <c r="C125" t="s">
        <v>44</v>
      </c>
      <c r="D125" t="s">
        <v>45</v>
      </c>
      <c r="E125" t="s">
        <v>52</v>
      </c>
      <c r="K125">
        <v>72.5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K8" sqref="K8"/>
    </sheetView>
  </sheetViews>
  <sheetFormatPr defaultRowHeight="15" x14ac:dyDescent="0.25"/>
  <cols>
    <col min="8" max="8" width="7.42578125" customWidth="1"/>
    <col min="9" max="9" width="12.42578125" bestFit="1" customWidth="1"/>
    <col min="10" max="10" width="15.7109375" bestFit="1" customWidth="1"/>
  </cols>
  <sheetData>
    <row r="1" spans="1:10" x14ac:dyDescent="0.25">
      <c r="A1" t="s">
        <v>0</v>
      </c>
      <c r="H1" s="94" t="s">
        <v>146</v>
      </c>
      <c r="I1" s="3" t="s">
        <v>142</v>
      </c>
      <c r="J1" s="3" t="s">
        <v>143</v>
      </c>
    </row>
    <row r="2" spans="1:10" x14ac:dyDescent="0.25">
      <c r="A2" t="s">
        <v>1</v>
      </c>
      <c r="H2" s="94"/>
      <c r="I2" s="2" t="s">
        <v>145</v>
      </c>
      <c r="J2" s="4" t="s">
        <v>144</v>
      </c>
    </row>
    <row r="3" spans="1:10" x14ac:dyDescent="0.25">
      <c r="A3" t="s">
        <v>2</v>
      </c>
    </row>
    <row r="5" spans="1:10" x14ac:dyDescent="0.25">
      <c r="A5" t="s">
        <v>3</v>
      </c>
    </row>
    <row r="7" spans="1:10" x14ac:dyDescent="0.25">
      <c r="A7" t="s">
        <v>4</v>
      </c>
    </row>
    <row r="8" spans="1:10" x14ac:dyDescent="0.25">
      <c r="A8" t="s">
        <v>5</v>
      </c>
      <c r="B8" t="s">
        <v>6</v>
      </c>
      <c r="C8" t="s">
        <v>7</v>
      </c>
    </row>
    <row r="9" spans="1:10" x14ac:dyDescent="0.25">
      <c r="A9" t="s">
        <v>8</v>
      </c>
      <c r="B9" t="s">
        <v>6</v>
      </c>
      <c r="C9" t="s">
        <v>9</v>
      </c>
    </row>
    <row r="10" spans="1:10" x14ac:dyDescent="0.25">
      <c r="A10" t="s">
        <v>10</v>
      </c>
    </row>
    <row r="11" spans="1:10" x14ac:dyDescent="0.25">
      <c r="A11" t="s">
        <v>11</v>
      </c>
    </row>
    <row r="12" spans="1:10" x14ac:dyDescent="0.25">
      <c r="A12" t="s">
        <v>12</v>
      </c>
    </row>
    <row r="13" spans="1:10" x14ac:dyDescent="0.25">
      <c r="A13" t="s">
        <v>13</v>
      </c>
    </row>
    <row r="15" spans="1:10" x14ac:dyDescent="0.25">
      <c r="A15" t="s">
        <v>14</v>
      </c>
    </row>
    <row r="16" spans="1:10" x14ac:dyDescent="0.25">
      <c r="A16" t="s">
        <v>15</v>
      </c>
      <c r="B16" t="s">
        <v>16</v>
      </c>
      <c r="C16" t="s">
        <v>17</v>
      </c>
      <c r="D16" t="s">
        <v>18</v>
      </c>
      <c r="E16" t="s">
        <v>19</v>
      </c>
      <c r="F16" t="s">
        <v>20</v>
      </c>
    </row>
    <row r="17" spans="1:5" x14ac:dyDescent="0.25">
      <c r="A17">
        <v>1</v>
      </c>
      <c r="B17">
        <v>1</v>
      </c>
      <c r="C17" t="s">
        <v>21</v>
      </c>
      <c r="D17" s="1">
        <v>8.3333333333333329E-2</v>
      </c>
      <c r="E17" t="s">
        <v>22</v>
      </c>
    </row>
    <row r="18" spans="1:5" x14ac:dyDescent="0.25">
      <c r="A18">
        <v>2</v>
      </c>
      <c r="B18">
        <v>1</v>
      </c>
      <c r="C18" t="s">
        <v>23</v>
      </c>
      <c r="D18" s="1">
        <v>0.41666666666666669</v>
      </c>
      <c r="E18" t="s">
        <v>22</v>
      </c>
    </row>
    <row r="19" spans="1:5" x14ac:dyDescent="0.25">
      <c r="A19">
        <v>3</v>
      </c>
      <c r="B19">
        <v>40</v>
      </c>
      <c r="C19" t="s">
        <v>23</v>
      </c>
      <c r="D19" s="1">
        <v>1.0416666666666666E-2</v>
      </c>
      <c r="E19" t="s">
        <v>22</v>
      </c>
    </row>
    <row r="20" spans="1:5" x14ac:dyDescent="0.25">
      <c r="C20" t="s">
        <v>24</v>
      </c>
      <c r="D20" s="1">
        <v>4.1666666666666664E-2</v>
      </c>
      <c r="E20" t="s">
        <v>22</v>
      </c>
    </row>
    <row r="21" spans="1:5" x14ac:dyDescent="0.25">
      <c r="A21" t="s">
        <v>25</v>
      </c>
      <c r="B21">
        <v>1</v>
      </c>
      <c r="C21" t="s">
        <v>23</v>
      </c>
      <c r="D21" s="1">
        <v>1.0416666666666666E-2</v>
      </c>
      <c r="E21" t="s">
        <v>22</v>
      </c>
    </row>
    <row r="22" spans="1:5" x14ac:dyDescent="0.25">
      <c r="C22" t="s">
        <v>24</v>
      </c>
      <c r="D22" s="1">
        <v>4.1666666666666664E-2</v>
      </c>
      <c r="E22" t="s">
        <v>22</v>
      </c>
    </row>
    <row r="23" spans="1:5" x14ac:dyDescent="0.25">
      <c r="C23" t="s">
        <v>23</v>
      </c>
      <c r="D23" s="1">
        <v>1.0416666666666666E-2</v>
      </c>
      <c r="E23" t="s">
        <v>22</v>
      </c>
    </row>
    <row r="24" spans="1:5" x14ac:dyDescent="0.25">
      <c r="C24" t="s">
        <v>24</v>
      </c>
      <c r="D24" s="1">
        <v>1.0416666666666666E-2</v>
      </c>
      <c r="E24" t="s">
        <v>22</v>
      </c>
    </row>
    <row r="25" spans="1:5" x14ac:dyDescent="0.25">
      <c r="A25" t="s">
        <v>26</v>
      </c>
    </row>
    <row r="26" spans="1:5" x14ac:dyDescent="0.25">
      <c r="A26" t="s">
        <v>27</v>
      </c>
    </row>
    <row r="27" spans="1:5" x14ac:dyDescent="0.25">
      <c r="A27" t="s">
        <v>28</v>
      </c>
    </row>
  </sheetData>
  <mergeCells count="1">
    <mergeCell ref="H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as usual</vt:lpstr>
      <vt:lpstr>sorted</vt:lpstr>
      <vt:lpstr>231122 Raw</vt:lpstr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LME</dc:creator>
  <cp:lastModifiedBy>User</cp:lastModifiedBy>
  <cp:lastPrinted>2023-11-24T14:06:28Z</cp:lastPrinted>
  <dcterms:created xsi:type="dcterms:W3CDTF">2023-11-22T13:47:51Z</dcterms:created>
  <dcterms:modified xsi:type="dcterms:W3CDTF">2024-06-20T14:03:38Z</dcterms:modified>
</cp:coreProperties>
</file>