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LANCI_moji+vezani\ONGOING_ARTICLES\Tdp2_1stpaper_Frontiers_invite_2023-24-IVAN_Cecile\RAW_DATA_FOR_REPOSITORY\final raw data tdp2_CO_240620\figure 2\"/>
    </mc:Choice>
  </mc:AlternateContent>
  <xr:revisionPtr revIDLastSave="0" documentId="13_ncr:1_{71DB2425-7046-4C14-B6B8-10749FFB825D}" xr6:coauthVersionLast="36" xr6:coauthVersionMax="47" xr10:uidLastSave="{00000000-0000-0000-0000-000000000000}"/>
  <bookViews>
    <workbookView xWindow="90" yWindow="75" windowWidth="24375" windowHeight="14625" xr2:uid="{00000000-000D-0000-FFFF-FFFF00000000}"/>
  </bookViews>
  <sheets>
    <sheet name="results as usual" sheetId="4" r:id="rId1"/>
    <sheet name="sorted" sheetId="3" r:id="rId2"/>
    <sheet name="231123 raw" sheetId="1" r:id="rId3"/>
    <sheet name="details" sheetId="2" r:id="rId4"/>
  </sheets>
  <calcPr calcId="191029"/>
</workbook>
</file>

<file path=xl/calcChain.xml><?xml version="1.0" encoding="utf-8"?>
<calcChain xmlns="http://schemas.openxmlformats.org/spreadsheetml/2006/main">
  <c r="M34" i="4" l="1"/>
  <c r="D32" i="4" l="1"/>
  <c r="E32" i="4"/>
  <c r="F32" i="4"/>
  <c r="G32" i="4"/>
  <c r="I32" i="4"/>
  <c r="J32" i="4"/>
  <c r="K32" i="4"/>
  <c r="L32" i="4"/>
  <c r="M32" i="4"/>
  <c r="D33" i="4"/>
  <c r="E33" i="4"/>
  <c r="E34" i="4" s="1"/>
  <c r="F33" i="4"/>
  <c r="G33" i="4"/>
  <c r="G34" i="4" s="1"/>
  <c r="I33" i="4"/>
  <c r="J33" i="4"/>
  <c r="J34" i="4" s="1"/>
  <c r="K33" i="4"/>
  <c r="L33" i="4"/>
  <c r="L34" i="4" s="1"/>
  <c r="M33" i="4"/>
  <c r="F34" i="4"/>
  <c r="D24" i="4"/>
  <c r="C33" i="4"/>
  <c r="C32" i="4"/>
  <c r="M24" i="4"/>
  <c r="L24" i="4"/>
  <c r="K24" i="4"/>
  <c r="J24" i="4"/>
  <c r="I24" i="4"/>
  <c r="G24" i="4"/>
  <c r="F24" i="4"/>
  <c r="E24" i="4"/>
  <c r="C24" i="4"/>
  <c r="M23" i="4"/>
  <c r="L23" i="4"/>
  <c r="K23" i="4"/>
  <c r="J23" i="4"/>
  <c r="I23" i="4"/>
  <c r="G23" i="4"/>
  <c r="F23" i="4"/>
  <c r="E23" i="4"/>
  <c r="D23" i="4"/>
  <c r="C23" i="4"/>
  <c r="J14" i="4"/>
  <c r="K14" i="4"/>
  <c r="L14" i="4"/>
  <c r="M14" i="4"/>
  <c r="J15" i="4"/>
  <c r="J16" i="4" s="1"/>
  <c r="K15" i="4"/>
  <c r="L15" i="4"/>
  <c r="L16" i="4" s="1"/>
  <c r="M15" i="4"/>
  <c r="I15" i="4"/>
  <c r="I14" i="4"/>
  <c r="D14" i="4"/>
  <c r="E14" i="4"/>
  <c r="F14" i="4"/>
  <c r="G14" i="4"/>
  <c r="D15" i="4"/>
  <c r="D16" i="4" s="1"/>
  <c r="E15" i="4"/>
  <c r="F15" i="4"/>
  <c r="G15" i="4"/>
  <c r="C15" i="4"/>
  <c r="C16" i="4" s="1"/>
  <c r="C14" i="4"/>
  <c r="C40" i="4" s="1"/>
  <c r="N32" i="4" l="1"/>
  <c r="E40" i="4"/>
  <c r="G16" i="4"/>
  <c r="F16" i="4"/>
  <c r="I16" i="4"/>
  <c r="E16" i="4"/>
  <c r="M16" i="4"/>
  <c r="D25" i="4"/>
  <c r="C44" i="4"/>
  <c r="I25" i="4"/>
  <c r="M25" i="4"/>
  <c r="M40" i="4"/>
  <c r="G25" i="4"/>
  <c r="L25" i="4"/>
  <c r="I34" i="4"/>
  <c r="D34" i="4"/>
  <c r="J25" i="4"/>
  <c r="K34" i="4"/>
  <c r="N15" i="4"/>
  <c r="C25" i="4"/>
  <c r="C34" i="4"/>
  <c r="E25" i="4"/>
  <c r="N33" i="4"/>
  <c r="N34" i="4" s="1"/>
  <c r="N31" i="4"/>
  <c r="D35" i="4" s="1"/>
  <c r="N22" i="4"/>
  <c r="C26" i="4" s="1"/>
  <c r="N23" i="4"/>
  <c r="F25" i="4"/>
  <c r="K25" i="4"/>
  <c r="N24" i="4"/>
  <c r="N25" i="4" s="1"/>
  <c r="N14" i="4"/>
  <c r="N16" i="4" s="1"/>
  <c r="N13" i="4"/>
  <c r="I17" i="4" s="1"/>
  <c r="K16" i="4"/>
  <c r="J40" i="4"/>
  <c r="F40" i="4"/>
  <c r="K40" i="4"/>
  <c r="G44" i="4"/>
  <c r="L44" i="4"/>
  <c r="D44" i="4"/>
  <c r="I44" i="4"/>
  <c r="M44" i="4"/>
  <c r="G40" i="4"/>
  <c r="L40" i="4"/>
  <c r="E44" i="4"/>
  <c r="J44" i="4"/>
  <c r="D40" i="4"/>
  <c r="I40" i="4"/>
  <c r="F44" i="4"/>
  <c r="K44" i="4"/>
  <c r="C35" i="4" l="1"/>
  <c r="L35" i="4"/>
  <c r="G35" i="4"/>
  <c r="M35" i="4"/>
  <c r="I35" i="4"/>
  <c r="F35" i="4"/>
  <c r="E35" i="4"/>
  <c r="K35" i="4"/>
  <c r="J35" i="4"/>
  <c r="E26" i="4"/>
  <c r="G26" i="4"/>
  <c r="L26" i="4"/>
  <c r="I26" i="4"/>
  <c r="J26" i="4"/>
  <c r="D26" i="4"/>
  <c r="F17" i="4"/>
  <c r="K26" i="4"/>
  <c r="M26" i="4"/>
  <c r="F26" i="4"/>
  <c r="D17" i="4"/>
  <c r="C17" i="4"/>
  <c r="K17" i="4"/>
  <c r="E17" i="4"/>
  <c r="M17" i="4"/>
  <c r="J17" i="4"/>
  <c r="L17" i="4"/>
  <c r="G17" i="4"/>
</calcChain>
</file>

<file path=xl/sharedStrings.xml><?xml version="1.0" encoding="utf-8"?>
<sst xmlns="http://schemas.openxmlformats.org/spreadsheetml/2006/main" count="722" uniqueCount="204">
  <si>
    <t xml:space="preserve">Document Name: 231123.sds </t>
  </si>
  <si>
    <t>Plate Type: Standard Curve</t>
  </si>
  <si>
    <t>User: LME</t>
  </si>
  <si>
    <t>Document Information</t>
  </si>
  <si>
    <t>Operator: Administrator</t>
  </si>
  <si>
    <t>Run Date: Thursday</t>
  </si>
  <si>
    <t xml:space="preserve"> November 23</t>
  </si>
  <si>
    <t xml:space="preserve"> 2023 12:15:55</t>
  </si>
  <si>
    <t>Last Modified: Thursday</t>
  </si>
  <si>
    <t xml:space="preserve"> 2023 15:15:40</t>
  </si>
  <si>
    <t>Instrument Type: Applied Biosystems 7300 Real-Time PCR System</t>
  </si>
  <si>
    <t>Exporting Mode: Based on Report Setting</t>
  </si>
  <si>
    <t>Comments:</t>
  </si>
  <si>
    <t>SDS v1.4</t>
  </si>
  <si>
    <t>Thermal Cycler Profile</t>
  </si>
  <si>
    <t>Stage</t>
  </si>
  <si>
    <t>Repetitions</t>
  </si>
  <si>
    <t>Temperature</t>
  </si>
  <si>
    <t>Time</t>
  </si>
  <si>
    <t>Ramp Rate</t>
  </si>
  <si>
    <t>Auto Increment</t>
  </si>
  <si>
    <t>50.0 °C</t>
  </si>
  <si>
    <t>Auto</t>
  </si>
  <si>
    <t>95.0 °C</t>
  </si>
  <si>
    <t>60.0 °C</t>
  </si>
  <si>
    <t>4 (Dissociation)</t>
  </si>
  <si>
    <t>Standard 7300 Mode</t>
  </si>
  <si>
    <t>Data Collection :  Stage 3 Step 2</t>
  </si>
  <si>
    <t>PCR Volume: 10 µL</t>
  </si>
  <si>
    <t>Well</t>
  </si>
  <si>
    <t>Sample Name</t>
  </si>
  <si>
    <t>Detector</t>
  </si>
  <si>
    <t>Task</t>
  </si>
  <si>
    <t>Ct</t>
  </si>
  <si>
    <t>StdDev Ct</t>
  </si>
  <si>
    <t>Quantity</t>
  </si>
  <si>
    <t>Mean Qty</t>
  </si>
  <si>
    <t>StdDev Qty</t>
  </si>
  <si>
    <t>Filtered</t>
  </si>
  <si>
    <t>Tm</t>
  </si>
  <si>
    <t>User Defined #1</t>
  </si>
  <si>
    <t>User Defined #2</t>
  </si>
  <si>
    <t>User Defined #3</t>
  </si>
  <si>
    <t>A1</t>
  </si>
  <si>
    <t>MARTA SB</t>
  </si>
  <si>
    <t>Unknown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</si>
  <si>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</si>
  <si>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</si>
  <si>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</si>
  <si>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</si>
  <si>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</si>
  <si>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</si>
  <si>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</si>
  <si>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</si>
  <si>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</si>
  <si>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Undetermined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</si>
  <si>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</si>
  <si>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</si>
  <si>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</si>
  <si>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</si>
  <si>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</si>
  <si>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</si>
  <si>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</si>
  <si>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</si>
  <si>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</si>
  <si>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</si>
  <si>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</si>
  <si>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</si>
  <si>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</si>
  <si>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</si>
  <si>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</si>
  <si>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</si>
  <si>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</si>
  <si>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</si>
  <si>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</si>
  <si>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</si>
  <si>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</si>
  <si>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</si>
  <si>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</si>
  <si>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</si>
  <si>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</si>
  <si>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</si>
  <si>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</si>
  <si>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</si>
  <si>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</si>
  <si>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</si>
  <si>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</si>
  <si>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</si>
  <si>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</si>
  <si>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</si>
  <si>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</si>
  <si>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</si>
  <si>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</si>
  <si>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</si>
  <si>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</si>
  <si>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</si>
  <si>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</si>
  <si>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</si>
  <si>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</si>
  <si>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</si>
  <si>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</si>
  <si>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</si>
  <si>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</si>
  <si>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</si>
  <si>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</si>
  <si>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</si>
  <si>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</si>
  <si>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</si>
  <si>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</si>
  <si>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</si>
  <si>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</si>
  <si>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</si>
  <si>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</si>
  <si>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</si>
  <si>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</si>
  <si>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</si>
  <si>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</si>
  <si>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</si>
  <si>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</si>
  <si>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</si>
  <si>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</si>
  <si>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</si>
  <si>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</si>
  <si>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</si>
  <si>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</si>
  <si>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</si>
  <si>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</si>
  <si>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</si>
  <si>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</si>
  <si>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</si>
  <si>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</si>
  <si>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</si>
  <si>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</si>
  <si>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</si>
  <si>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</si>
  <si>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</si>
  <si>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</si>
  <si>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</si>
  <si>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</si>
  <si>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</si>
  <si>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</si>
  <si>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</si>
  <si>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Ct - HKG ATP50</t>
  </si>
  <si>
    <t>Ct - tdp2a</t>
  </si>
  <si>
    <t>Ct - tdp2b</t>
  </si>
  <si>
    <t>M1_B</t>
  </si>
  <si>
    <t>M1_L</t>
  </si>
  <si>
    <t>M1_K</t>
  </si>
  <si>
    <t>M1_I</t>
  </si>
  <si>
    <t>M1_T</t>
  </si>
  <si>
    <t>M2_B</t>
  </si>
  <si>
    <t>M2_L</t>
  </si>
  <si>
    <t>M2_K</t>
  </si>
  <si>
    <t>M2_I</t>
  </si>
  <si>
    <t>M2_T</t>
  </si>
  <si>
    <t>F3_B</t>
  </si>
  <si>
    <t>F3_L</t>
  </si>
  <si>
    <t>F3_I</t>
  </si>
  <si>
    <t>F3_O</t>
  </si>
  <si>
    <t>F2&amp;3_K</t>
  </si>
  <si>
    <t>M4_B</t>
  </si>
  <si>
    <t>M4_L</t>
  </si>
  <si>
    <t>M4_K</t>
  </si>
  <si>
    <t>M4_I</t>
  </si>
  <si>
    <t>M4_T</t>
  </si>
  <si>
    <t>manual Ct</t>
  </si>
  <si>
    <t>manual baseline</t>
  </si>
  <si>
    <t>GoTaq Promega</t>
  </si>
  <si>
    <t>all:</t>
  </si>
  <si>
    <t>treshold 0.5</t>
  </si>
  <si>
    <t>3 to 15</t>
  </si>
  <si>
    <t>primer #</t>
  </si>
  <si>
    <t>primer</t>
  </si>
  <si>
    <t>primer efficiency</t>
  </si>
  <si>
    <t>tested?</t>
  </si>
  <si>
    <t>2234 x 2235</t>
  </si>
  <si>
    <t>DrAtp50_qPCR_F2 x R2</t>
  </si>
  <si>
    <t>(cf. IA/Vanna?)</t>
  </si>
  <si>
    <t>1284 x 1285</t>
  </si>
  <si>
    <t>DrTdp2a</t>
  </si>
  <si>
    <t>cf. IA</t>
  </si>
  <si>
    <t>1286 x 1287</t>
  </si>
  <si>
    <t>DrTdp2b</t>
  </si>
  <si>
    <t>10 ng/well</t>
  </si>
  <si>
    <t>Atp50</t>
  </si>
  <si>
    <t>median</t>
  </si>
  <si>
    <t>mean</t>
  </si>
  <si>
    <t>average</t>
  </si>
  <si>
    <t>st dev</t>
  </si>
  <si>
    <t>SD</t>
  </si>
  <si>
    <t>%st dev</t>
  </si>
  <si>
    <t>% of difference</t>
  </si>
  <si>
    <t>tdp2a</t>
  </si>
  <si>
    <t>tdp2b</t>
  </si>
  <si>
    <t>MNE 1: tdp2a</t>
  </si>
  <si>
    <t>to each Atp50</t>
  </si>
  <si>
    <r>
      <t>E (HGK)</t>
    </r>
    <r>
      <rPr>
        <b/>
        <vertAlign val="superscript"/>
        <sz val="8"/>
        <rFont val="Calibri"/>
        <family val="2"/>
      </rPr>
      <t>Ct(HKG)</t>
    </r>
    <r>
      <rPr>
        <b/>
        <sz val="8"/>
        <rFont val="Calibri"/>
        <family val="2"/>
      </rPr>
      <t>/E(targ)</t>
    </r>
    <r>
      <rPr>
        <b/>
        <vertAlign val="superscript"/>
        <sz val="8"/>
        <rFont val="Calibri"/>
        <family val="2"/>
      </rPr>
      <t>Ct(targ)</t>
    </r>
    <r>
      <rPr>
        <b/>
        <sz val="8"/>
        <rFont val="Calibri"/>
        <family val="2"/>
      </rPr>
      <t>x10^6</t>
    </r>
  </si>
  <si>
    <t>MNE 1: tdp2b</t>
  </si>
  <si>
    <t>adults tissues: female 3 and  male 3 (cf. MP)</t>
  </si>
  <si>
    <t>M3_B</t>
  </si>
  <si>
    <t>M3_L</t>
  </si>
  <si>
    <t>M3_K</t>
  </si>
  <si>
    <t>M3_I</t>
  </si>
  <si>
    <t>M3_T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</si>
</sst>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color rgb="FF0070C0"/>
      <name val="Calibri"/>
      <family val="2"/>
      <scheme val="minor"/>
    </font>
    <font>
      <sz val="11"/>
      <color rgb="FF0070C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8"/>
      <name val="Calibri"/>
      <family val="2"/>
      <scheme val="minor"/>
    </font>
    <font>
      <b/>
      <vertAlign val="superscript"/>
      <sz val="8"/>
      <name val="Calibri"/>
      <family val="2"/>
    </font>
    <font>
      <b/>
      <sz val="8"/>
      <name val="Calibri"/>
      <family val="2"/>
    </font>
    <font>
      <b/>
      <sz val="11"/>
      <color rgb="FFFF0000"/>
      <name val="Calibri"/>
      <family val="2"/>
      <charset val="238"/>
      <scheme val="minor"/>
    </font>
    <font>
      <i/>
      <sz val="11"/>
      <color theme="0" tint="-0.499984740745262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</cellStyleXfs>
  <cellXfs count="75">
    <xf numFmtId="0" fontId="0" fillId="0" borderId="0" xfId="0"/>
    <xf numFmtId="20" fontId="0" fillId="0" borderId="0" xfId="0" applyNumberFormat="1"/>
    <xf numFmtId="0" fontId="0" fillId="0" borderId="0" xfId="0" applyAlignment="1">
      <alignment horizontal="left"/>
    </xf>
    <xf numFmtId="0" fontId="0" fillId="33" borderId="0" xfId="0" applyFill="1" applyAlignment="1">
      <alignment horizontal="left"/>
    </xf>
    <xf numFmtId="0" fontId="0" fillId="34" borderId="0" xfId="0" applyFill="1" applyAlignment="1">
      <alignment horizontal="left"/>
    </xf>
    <xf numFmtId="0" fontId="0" fillId="35" borderId="0" xfId="0" applyFill="1" applyAlignment="1">
      <alignment horizontal="left"/>
    </xf>
    <xf numFmtId="14" fontId="18" fillId="36" borderId="0" xfId="42" applyNumberFormat="1" applyFill="1" applyAlignment="1">
      <alignment horizontal="center"/>
    </xf>
    <xf numFmtId="0" fontId="19" fillId="0" borderId="0" xfId="42" applyFont="1" applyAlignment="1">
      <alignment horizontal="left"/>
    </xf>
    <xf numFmtId="0" fontId="18" fillId="37" borderId="11" xfId="42" applyFill="1" applyBorder="1"/>
    <xf numFmtId="0" fontId="18" fillId="37" borderId="12" xfId="42" applyFill="1" applyBorder="1"/>
    <xf numFmtId="0" fontId="18" fillId="0" borderId="0" xfId="42"/>
    <xf numFmtId="0" fontId="21" fillId="0" borderId="13" xfId="0" applyFont="1" applyBorder="1"/>
    <xf numFmtId="0" fontId="18" fillId="0" borderId="0" xfId="42" applyAlignment="1">
      <alignment horizontal="center"/>
    </xf>
    <xf numFmtId="0" fontId="18" fillId="37" borderId="14" xfId="42" applyFill="1" applyBorder="1"/>
    <xf numFmtId="0" fontId="18" fillId="37" borderId="15" xfId="42" applyFill="1" applyBorder="1"/>
    <xf numFmtId="0" fontId="22" fillId="0" borderId="0" xfId="42" applyFont="1" applyAlignment="1">
      <alignment horizontal="center"/>
    </xf>
    <xf numFmtId="0" fontId="21" fillId="0" borderId="0" xfId="0" applyFont="1"/>
    <xf numFmtId="16" fontId="21" fillId="0" borderId="0" xfId="0" applyNumberFormat="1" applyFont="1"/>
    <xf numFmtId="0" fontId="23" fillId="0" borderId="0" xfId="42" applyFont="1" applyAlignment="1">
      <alignment horizontal="left"/>
    </xf>
    <xf numFmtId="0" fontId="18" fillId="0" borderId="10" xfId="42" applyBorder="1" applyAlignment="1">
      <alignment horizontal="center"/>
    </xf>
    <xf numFmtId="0" fontId="18" fillId="0" borderId="10" xfId="42" applyBorder="1"/>
    <xf numFmtId="0" fontId="24" fillId="0" borderId="0" xfId="0" applyFont="1" applyAlignment="1">
      <alignment horizontal="center"/>
    </xf>
    <xf numFmtId="0" fontId="24" fillId="37" borderId="10" xfId="0" applyFont="1" applyFill="1" applyBorder="1" applyAlignment="1">
      <alignment horizontal="center"/>
    </xf>
    <xf numFmtId="0" fontId="24" fillId="37" borderId="10" xfId="0" applyFont="1" applyFill="1" applyBorder="1"/>
    <xf numFmtId="0" fontId="24" fillId="37" borderId="10" xfId="0" applyFont="1" applyFill="1" applyBorder="1" applyAlignment="1">
      <alignment horizontal="left"/>
    </xf>
    <xf numFmtId="0" fontId="18" fillId="37" borderId="16" xfId="42" applyFill="1" applyBorder="1"/>
    <xf numFmtId="0" fontId="18" fillId="37" borderId="17" xfId="42" applyFill="1" applyBorder="1"/>
    <xf numFmtId="0" fontId="23" fillId="0" borderId="0" xfId="42" applyFont="1"/>
    <xf numFmtId="0" fontId="18" fillId="38" borderId="0" xfId="42" applyFill="1" applyAlignment="1">
      <alignment horizontal="center"/>
    </xf>
    <xf numFmtId="0" fontId="18" fillId="33" borderId="0" xfId="42" applyFill="1" applyAlignment="1">
      <alignment horizontal="center"/>
    </xf>
    <xf numFmtId="0" fontId="18" fillId="37" borderId="10" xfId="42" applyFill="1" applyBorder="1" applyAlignment="1">
      <alignment horizontal="center"/>
    </xf>
    <xf numFmtId="0" fontId="0" fillId="33" borderId="0" xfId="0" applyFill="1" applyAlignment="1">
      <alignment horizontal="center"/>
    </xf>
    <xf numFmtId="164" fontId="18" fillId="0" borderId="0" xfId="42" applyNumberFormat="1" applyAlignment="1">
      <alignment horizontal="center"/>
    </xf>
    <xf numFmtId="0" fontId="16" fillId="0" borderId="0" xfId="42" applyFont="1" applyAlignment="1">
      <alignment horizontal="center"/>
    </xf>
    <xf numFmtId="0" fontId="25" fillId="39" borderId="0" xfId="42" applyFont="1" applyFill="1" applyAlignment="1">
      <alignment horizontal="center"/>
    </xf>
    <xf numFmtId="164" fontId="25" fillId="39" borderId="11" xfId="42" applyNumberFormat="1" applyFont="1" applyFill="1" applyBorder="1" applyAlignment="1">
      <alignment horizontal="center"/>
    </xf>
    <xf numFmtId="164" fontId="25" fillId="39" borderId="18" xfId="42" applyNumberFormat="1" applyFont="1" applyFill="1" applyBorder="1" applyAlignment="1">
      <alignment horizontal="center"/>
    </xf>
    <xf numFmtId="0" fontId="18" fillId="0" borderId="0" xfId="42" applyAlignment="1">
      <alignment horizontal="left"/>
    </xf>
    <xf numFmtId="0" fontId="24" fillId="0" borderId="0" xfId="42" applyFont="1" applyAlignment="1">
      <alignment horizontal="center"/>
    </xf>
    <xf numFmtId="164" fontId="24" fillId="0" borderId="14" xfId="42" applyNumberFormat="1" applyFont="1" applyBorder="1" applyAlignment="1">
      <alignment horizontal="center"/>
    </xf>
    <xf numFmtId="164" fontId="24" fillId="0" borderId="19" xfId="42" applyNumberFormat="1" applyFont="1" applyBorder="1" applyAlignment="1">
      <alignment horizontal="center"/>
    </xf>
    <xf numFmtId="164" fontId="24" fillId="0" borderId="16" xfId="42" applyNumberFormat="1" applyFont="1" applyBorder="1" applyAlignment="1">
      <alignment horizontal="center"/>
    </xf>
    <xf numFmtId="164" fontId="26" fillId="0" borderId="20" xfId="42" applyNumberFormat="1" applyFont="1" applyBorder="1" applyAlignment="1">
      <alignment horizontal="center"/>
    </xf>
    <xf numFmtId="0" fontId="14" fillId="0" borderId="0" xfId="42" applyFont="1" applyAlignment="1">
      <alignment horizontal="left"/>
    </xf>
    <xf numFmtId="0" fontId="18" fillId="34" borderId="0" xfId="42" applyFill="1" applyAlignment="1">
      <alignment horizontal="center"/>
    </xf>
    <xf numFmtId="0" fontId="18" fillId="35" borderId="0" xfId="42" applyFill="1" applyAlignment="1">
      <alignment horizontal="center"/>
    </xf>
    <xf numFmtId="164" fontId="24" fillId="0" borderId="0" xfId="42" applyNumberFormat="1" applyFont="1" applyAlignment="1">
      <alignment horizontal="center"/>
    </xf>
    <xf numFmtId="164" fontId="14" fillId="0" borderId="0" xfId="42" applyNumberFormat="1" applyFont="1" applyAlignment="1">
      <alignment horizontal="center"/>
    </xf>
    <xf numFmtId="0" fontId="18" fillId="0" borderId="0" xfId="42" applyAlignment="1">
      <alignment horizontal="right"/>
    </xf>
    <xf numFmtId="2" fontId="18" fillId="0" borderId="0" xfId="42" applyNumberFormat="1" applyAlignment="1">
      <alignment horizontal="center"/>
    </xf>
    <xf numFmtId="1" fontId="18" fillId="0" borderId="0" xfId="42" applyNumberFormat="1" applyAlignment="1">
      <alignment horizontal="center"/>
    </xf>
    <xf numFmtId="0" fontId="16" fillId="0" borderId="0" xfId="42" applyFont="1"/>
    <xf numFmtId="1" fontId="14" fillId="34" borderId="10" xfId="42" applyNumberFormat="1" applyFont="1" applyFill="1" applyBorder="1" applyAlignment="1">
      <alignment horizontal="center"/>
    </xf>
    <xf numFmtId="0" fontId="30" fillId="0" borderId="0" xfId="42" applyFont="1"/>
    <xf numFmtId="2" fontId="18" fillId="0" borderId="14" xfId="42" applyNumberFormat="1" applyBorder="1" applyAlignment="1">
      <alignment horizontal="center"/>
    </xf>
    <xf numFmtId="0" fontId="31" fillId="0" borderId="0" xfId="0" applyFont="1"/>
    <xf numFmtId="0" fontId="31" fillId="33" borderId="0" xfId="0" applyFont="1" applyFill="1" applyAlignment="1">
      <alignment horizontal="left"/>
    </xf>
    <xf numFmtId="0" fontId="31" fillId="34" borderId="0" xfId="0" applyFont="1" applyFill="1" applyAlignment="1">
      <alignment horizontal="left"/>
    </xf>
    <xf numFmtId="0" fontId="31" fillId="35" borderId="0" xfId="0" applyFont="1" applyFill="1" applyAlignment="1">
      <alignment horizontal="left"/>
    </xf>
    <xf numFmtId="0" fontId="21" fillId="37" borderId="10" xfId="42" applyFont="1" applyFill="1" applyBorder="1" applyAlignment="1">
      <alignment horizontal="center"/>
    </xf>
    <xf numFmtId="0" fontId="21" fillId="33" borderId="0" xfId="0" applyFont="1" applyFill="1" applyAlignment="1">
      <alignment horizontal="center"/>
    </xf>
    <xf numFmtId="164" fontId="32" fillId="39" borderId="11" xfId="42" applyNumberFormat="1" applyFont="1" applyFill="1" applyBorder="1" applyAlignment="1">
      <alignment horizontal="center"/>
    </xf>
    <xf numFmtId="164" fontId="21" fillId="0" borderId="14" xfId="42" applyNumberFormat="1" applyFont="1" applyBorder="1" applyAlignment="1">
      <alignment horizontal="center"/>
    </xf>
    <xf numFmtId="164" fontId="21" fillId="0" borderId="16" xfId="42" applyNumberFormat="1" applyFont="1" applyBorder="1" applyAlignment="1">
      <alignment horizontal="center"/>
    </xf>
    <xf numFmtId="164" fontId="21" fillId="0" borderId="0" xfId="42" applyNumberFormat="1" applyFont="1" applyAlignment="1">
      <alignment horizontal="center"/>
    </xf>
    <xf numFmtId="0" fontId="24" fillId="37" borderId="10" xfId="42" applyFont="1" applyFill="1" applyBorder="1" applyAlignment="1">
      <alignment horizontal="center"/>
    </xf>
    <xf numFmtId="0" fontId="24" fillId="34" borderId="0" xfId="0" applyFont="1" applyFill="1" applyAlignment="1">
      <alignment horizontal="center"/>
    </xf>
    <xf numFmtId="1" fontId="19" fillId="0" borderId="0" xfId="42" applyNumberFormat="1" applyFont="1"/>
    <xf numFmtId="1" fontId="19" fillId="0" borderId="14" xfId="42" applyNumberFormat="1" applyFont="1" applyBorder="1"/>
    <xf numFmtId="0" fontId="0" fillId="35" borderId="0" xfId="0" applyFill="1" applyAlignment="1">
      <alignment horizontal="center"/>
    </xf>
    <xf numFmtId="0" fontId="20" fillId="0" borderId="0" xfId="42" applyFont="1" applyAlignment="1">
      <alignment horizontal="center"/>
    </xf>
    <xf numFmtId="49" fontId="27" fillId="40" borderId="0" xfId="42" applyNumberFormat="1" applyFont="1" applyFill="1" applyAlignment="1">
      <alignment horizontal="center"/>
    </xf>
    <xf numFmtId="49" fontId="27" fillId="40" borderId="15" xfId="42" applyNumberFormat="1" applyFont="1" applyFill="1" applyBorder="1" applyAlignment="1">
      <alignment horizontal="center"/>
    </xf>
    <xf numFmtId="0" fontId="3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6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4"/>
  <sheetViews>
    <sheetView tabSelected="1" zoomScale="80" zoomScaleNormal="80" workbookViewId="0">
      <selection activeCell="I10" sqref="I10"/>
    </sheetView>
  </sheetViews>
  <sheetFormatPr defaultRowHeight="15" x14ac:dyDescent="0.25"/>
  <cols>
    <col min="1" max="1" width="16.5703125" style="10" bestFit="1" customWidth="1"/>
    <col min="2" max="2" width="22.28515625" style="10" customWidth="1"/>
    <col min="3" max="3" width="17.42578125" style="10" customWidth="1"/>
    <col min="4" max="4" width="15.7109375" style="10" bestFit="1" customWidth="1"/>
    <col min="5" max="7" width="13.7109375" style="10" customWidth="1"/>
    <col min="8" max="8" width="2.42578125" style="10" customWidth="1"/>
    <col min="9" max="9" width="10.5703125" style="10" customWidth="1"/>
    <col min="10" max="10" width="12.7109375" style="10" bestFit="1" customWidth="1"/>
    <col min="11" max="11" width="18.140625" style="10" bestFit="1" customWidth="1"/>
    <col min="12" max="13" width="10.5703125" style="10" customWidth="1"/>
    <col min="14" max="14" width="8.140625" style="10" customWidth="1"/>
    <col min="15" max="15" width="16" style="10" bestFit="1" customWidth="1"/>
    <col min="16" max="16384" width="9.140625" style="10"/>
  </cols>
  <sheetData>
    <row r="1" spans="1:15" x14ac:dyDescent="0.25">
      <c r="A1" s="6">
        <v>45253</v>
      </c>
      <c r="B1" s="7"/>
      <c r="C1" s="70" t="s">
        <v>198</v>
      </c>
      <c r="D1" s="70"/>
      <c r="E1" s="70"/>
    </row>
    <row r="2" spans="1:15" x14ac:dyDescent="0.25">
      <c r="A2" t="s">
        <v>167</v>
      </c>
      <c r="B2" s="7"/>
      <c r="C2" s="12"/>
      <c r="D2" s="12"/>
      <c r="E2" s="12"/>
    </row>
    <row r="3" spans="1:15" x14ac:dyDescent="0.25">
      <c r="A3" s="12"/>
      <c r="B3" s="18"/>
      <c r="C3" s="12"/>
      <c r="D3" s="12"/>
      <c r="E3" s="12"/>
      <c r="F3" s="8" t="s">
        <v>155</v>
      </c>
      <c r="G3" s="9" t="s">
        <v>199</v>
      </c>
      <c r="J3" s="11" t="s">
        <v>165</v>
      </c>
      <c r="K3" s="11" t="s">
        <v>166</v>
      </c>
    </row>
    <row r="4" spans="1:15" x14ac:dyDescent="0.25">
      <c r="A4" s="19" t="s">
        <v>171</v>
      </c>
      <c r="B4" s="20" t="s">
        <v>172</v>
      </c>
      <c r="C4" s="19" t="s">
        <v>173</v>
      </c>
      <c r="D4" s="19" t="s">
        <v>174</v>
      </c>
      <c r="F4" s="13" t="s">
        <v>156</v>
      </c>
      <c r="G4" s="14" t="s">
        <v>200</v>
      </c>
      <c r="I4" s="15" t="s">
        <v>168</v>
      </c>
      <c r="J4" s="16" t="s">
        <v>169</v>
      </c>
      <c r="K4" s="17" t="s">
        <v>170</v>
      </c>
    </row>
    <row r="5" spans="1:15" x14ac:dyDescent="0.25">
      <c r="A5" s="22" t="s">
        <v>175</v>
      </c>
      <c r="B5" s="23" t="s">
        <v>176</v>
      </c>
      <c r="C5" s="22">
        <v>1.98</v>
      </c>
      <c r="D5" s="24" t="s">
        <v>177</v>
      </c>
      <c r="F5" s="13" t="s">
        <v>157</v>
      </c>
      <c r="G5" s="14" t="s">
        <v>201</v>
      </c>
      <c r="I5" s="12"/>
    </row>
    <row r="6" spans="1:15" x14ac:dyDescent="0.25">
      <c r="A6" s="22" t="s">
        <v>178</v>
      </c>
      <c r="B6" s="23" t="s">
        <v>179</v>
      </c>
      <c r="C6" s="22">
        <v>1.98</v>
      </c>
      <c r="D6" s="24" t="s">
        <v>180</v>
      </c>
      <c r="F6" s="13" t="s">
        <v>158</v>
      </c>
      <c r="G6" s="14" t="s">
        <v>202</v>
      </c>
      <c r="J6" s="21"/>
    </row>
    <row r="7" spans="1:15" x14ac:dyDescent="0.25">
      <c r="A7" s="22" t="s">
        <v>181</v>
      </c>
      <c r="B7" s="24" t="s">
        <v>182</v>
      </c>
      <c r="C7" s="22">
        <v>1.98</v>
      </c>
      <c r="D7" s="24" t="s">
        <v>180</v>
      </c>
      <c r="F7" s="25" t="s">
        <v>159</v>
      </c>
      <c r="G7" s="26" t="s">
        <v>203</v>
      </c>
      <c r="J7" s="21"/>
    </row>
    <row r="8" spans="1:15" x14ac:dyDescent="0.25">
      <c r="B8" s="27"/>
      <c r="J8"/>
    </row>
    <row r="9" spans="1:15" x14ac:dyDescent="0.25">
      <c r="A9" s="28" t="s">
        <v>33</v>
      </c>
      <c r="B9" s="12"/>
      <c r="C9" s="12"/>
      <c r="D9" s="12"/>
      <c r="E9" s="12"/>
      <c r="F9" s="12"/>
      <c r="G9" s="12"/>
      <c r="I9" s="12"/>
      <c r="J9" s="12"/>
    </row>
    <row r="10" spans="1:15" x14ac:dyDescent="0.25">
      <c r="A10" s="12" t="s">
        <v>183</v>
      </c>
      <c r="B10" s="29" t="s">
        <v>184</v>
      </c>
      <c r="C10" s="30" t="s">
        <v>155</v>
      </c>
      <c r="D10" s="59" t="s">
        <v>156</v>
      </c>
      <c r="E10" s="30" t="s">
        <v>157</v>
      </c>
      <c r="F10" s="30" t="s">
        <v>158</v>
      </c>
      <c r="G10" s="30" t="s">
        <v>159</v>
      </c>
      <c r="H10" s="12"/>
      <c r="I10" s="30" t="s">
        <v>199</v>
      </c>
      <c r="J10" s="30" t="s">
        <v>200</v>
      </c>
      <c r="K10" s="30" t="s">
        <v>201</v>
      </c>
      <c r="L10" s="30" t="s">
        <v>202</v>
      </c>
      <c r="M10" s="30" t="s">
        <v>203</v>
      </c>
    </row>
    <row r="11" spans="1:15" x14ac:dyDescent="0.25">
      <c r="A11" s="12"/>
      <c r="B11" s="12"/>
      <c r="C11" s="31">
        <v>17.135200000000001</v>
      </c>
      <c r="D11" s="60">
        <v>19.170999999999999</v>
      </c>
      <c r="E11" s="31">
        <v>17.9771</v>
      </c>
      <c r="F11" s="31">
        <v>17.864100000000001</v>
      </c>
      <c r="G11" s="31">
        <v>18.116399999999999</v>
      </c>
      <c r="H11" s="12"/>
      <c r="I11" s="31">
        <v>17.255099999999999</v>
      </c>
      <c r="J11" s="31">
        <v>17.687100000000001</v>
      </c>
      <c r="K11" s="31">
        <v>17.414300000000001</v>
      </c>
      <c r="L11" s="31">
        <v>17.3598</v>
      </c>
      <c r="M11" s="31">
        <v>17.824000000000002</v>
      </c>
    </row>
    <row r="12" spans="1:15" ht="15" customHeight="1" x14ac:dyDescent="0.25">
      <c r="A12" s="12"/>
      <c r="B12" s="12"/>
      <c r="C12" s="31">
        <v>17.0166</v>
      </c>
      <c r="D12" s="60">
        <v>19.014600000000002</v>
      </c>
      <c r="E12" s="31">
        <v>17.994299999999999</v>
      </c>
      <c r="F12" s="31">
        <v>17.744700000000002</v>
      </c>
      <c r="G12" s="31">
        <v>17.93</v>
      </c>
      <c r="H12" s="12"/>
      <c r="I12" s="31">
        <v>17.180599999999998</v>
      </c>
      <c r="J12" s="31">
        <v>17.6051</v>
      </c>
      <c r="K12" s="31">
        <v>17.3078</v>
      </c>
      <c r="L12" s="31">
        <v>17.363800000000001</v>
      </c>
      <c r="M12" s="31">
        <v>17.7959</v>
      </c>
    </row>
    <row r="13" spans="1:15" x14ac:dyDescent="0.25">
      <c r="A13" s="12"/>
      <c r="B13" s="12"/>
      <c r="C13" s="31">
        <v>16.957799999999999</v>
      </c>
      <c r="D13" s="60">
        <v>18.8598</v>
      </c>
      <c r="E13" s="31">
        <v>17.817399999999999</v>
      </c>
      <c r="F13" s="31">
        <v>17.715800000000002</v>
      </c>
      <c r="G13" s="31">
        <v>17.9406</v>
      </c>
      <c r="H13" s="12"/>
      <c r="I13" s="31">
        <v>17.1447</v>
      </c>
      <c r="J13" s="31">
        <v>17.617100000000001</v>
      </c>
      <c r="K13" s="31">
        <v>17.177499999999998</v>
      </c>
      <c r="L13" s="31">
        <v>17.454699999999999</v>
      </c>
      <c r="M13" s="31">
        <v>17.7623</v>
      </c>
      <c r="N13" s="32">
        <f>MEDIAN(C14:M14)</f>
        <v>17.705649999999999</v>
      </c>
      <c r="O13" s="10" t="s">
        <v>185</v>
      </c>
    </row>
    <row r="14" spans="1:15" x14ac:dyDescent="0.25">
      <c r="A14" s="33"/>
      <c r="B14" s="34" t="s">
        <v>186</v>
      </c>
      <c r="C14" s="35">
        <f>AVERAGE(C11:C13)</f>
        <v>17.036533333333335</v>
      </c>
      <c r="D14" s="61">
        <f t="shared" ref="D14:G14" si="0">AVERAGE(D11:D13)</f>
        <v>19.015133333333335</v>
      </c>
      <c r="E14" s="35">
        <f t="shared" si="0"/>
        <v>17.929600000000001</v>
      </c>
      <c r="F14" s="35">
        <f t="shared" si="0"/>
        <v>17.774866666666668</v>
      </c>
      <c r="G14" s="35">
        <f t="shared" si="0"/>
        <v>17.995666666666665</v>
      </c>
      <c r="H14" s="12"/>
      <c r="I14" s="35">
        <f>AVERAGE(I11:I13)</f>
        <v>17.193466666666666</v>
      </c>
      <c r="J14" s="35">
        <f t="shared" ref="J14:M14" si="1">AVERAGE(J11:J13)</f>
        <v>17.636433333333333</v>
      </c>
      <c r="K14" s="35">
        <f t="shared" si="1"/>
        <v>17.299866666666663</v>
      </c>
      <c r="L14" s="35">
        <f t="shared" si="1"/>
        <v>17.39276666666667</v>
      </c>
      <c r="M14" s="35">
        <f t="shared" si="1"/>
        <v>17.794066666666666</v>
      </c>
      <c r="N14" s="36">
        <f>AVERAGE(C14:M14)</f>
        <v>17.70684</v>
      </c>
      <c r="O14" s="37" t="s">
        <v>187</v>
      </c>
    </row>
    <row r="15" spans="1:15" x14ac:dyDescent="0.25">
      <c r="A15" s="12"/>
      <c r="B15" s="38" t="s">
        <v>188</v>
      </c>
      <c r="C15" s="39">
        <f>STDEV(C11:C13)</f>
        <v>9.0364225959909172E-2</v>
      </c>
      <c r="D15" s="62">
        <f t="shared" ref="D15:G15" si="2">STDEV(D11:D13)</f>
        <v>0.15560068551691297</v>
      </c>
      <c r="E15" s="39">
        <f t="shared" si="2"/>
        <v>9.7547885676728174E-2</v>
      </c>
      <c r="F15" s="39">
        <f t="shared" si="2"/>
        <v>7.8617703689011664E-2</v>
      </c>
      <c r="G15" s="39">
        <f t="shared" si="2"/>
        <v>0.1046923747621249</v>
      </c>
      <c r="I15" s="39">
        <f>STDEV(I11:I13)</f>
        <v>5.6313438301468205E-2</v>
      </c>
      <c r="J15" s="39">
        <f t="shared" ref="J15:M15" si="3">STDEV(J11:J13)</f>
        <v>4.4286943147313317E-2</v>
      </c>
      <c r="K15" s="39">
        <f t="shared" si="3"/>
        <v>0.11859917087962131</v>
      </c>
      <c r="L15" s="39">
        <f t="shared" si="3"/>
        <v>5.3673115554560821E-2</v>
      </c>
      <c r="M15" s="39">
        <f t="shared" si="3"/>
        <v>3.0890829275585802E-2</v>
      </c>
      <c r="N15" s="40">
        <f>STDEV(C14:M14)</f>
        <v>0.56164441934179143</v>
      </c>
      <c r="O15" s="37" t="s">
        <v>189</v>
      </c>
    </row>
    <row r="16" spans="1:15" x14ac:dyDescent="0.25">
      <c r="A16" s="12"/>
      <c r="B16" s="38" t="s">
        <v>190</v>
      </c>
      <c r="C16" s="41">
        <f>C15/C14*100</f>
        <v>0.53041439940779722</v>
      </c>
      <c r="D16" s="63">
        <f t="shared" ref="D16:G16" si="4">D15/D14*100</f>
        <v>0.81829920826348646</v>
      </c>
      <c r="E16" s="41">
        <f t="shared" si="4"/>
        <v>0.54406057958196596</v>
      </c>
      <c r="F16" s="41">
        <f t="shared" si="4"/>
        <v>0.44229700938597749</v>
      </c>
      <c r="G16" s="41">
        <f t="shared" si="4"/>
        <v>0.58176435861665721</v>
      </c>
      <c r="I16" s="41">
        <f>I15/I14*100</f>
        <v>0.32752812096145945</v>
      </c>
      <c r="J16" s="41">
        <f t="shared" ref="J16:M16" si="5">J15/J14*100</f>
        <v>0.25111054094826424</v>
      </c>
      <c r="K16" s="41">
        <f t="shared" si="5"/>
        <v>0.68554962396408459</v>
      </c>
      <c r="L16" s="41">
        <f t="shared" si="5"/>
        <v>0.30859446678730895</v>
      </c>
      <c r="M16" s="41">
        <f t="shared" si="5"/>
        <v>0.17360185197829503</v>
      </c>
      <c r="N16" s="42">
        <f>N15/N14*100</f>
        <v>3.1719065589444049</v>
      </c>
      <c r="O16" s="43" t="s">
        <v>191</v>
      </c>
    </row>
    <row r="17" spans="1:15" x14ac:dyDescent="0.25">
      <c r="A17" s="12"/>
      <c r="B17" s="12"/>
      <c r="C17" s="32">
        <f>C14-$N$13</f>
        <v>-0.66911666666666392</v>
      </c>
      <c r="D17" s="64">
        <f>D14-$N$13</f>
        <v>1.3094833333333362</v>
      </c>
      <c r="E17" s="32">
        <f t="shared" ref="E17:L17" si="6">E14-$N$13</f>
        <v>0.22395000000000209</v>
      </c>
      <c r="F17" s="32">
        <f>F14-$N$13</f>
        <v>6.9216666666669369E-2</v>
      </c>
      <c r="G17" s="32">
        <f>G14-$N$13</f>
        <v>0.29001666666666637</v>
      </c>
      <c r="I17" s="32">
        <f>I14-$N$13</f>
        <v>-0.51218333333333277</v>
      </c>
      <c r="J17" s="32">
        <f t="shared" si="6"/>
        <v>-6.9216666666665816E-2</v>
      </c>
      <c r="K17" s="32">
        <f>K14-$N$13</f>
        <v>-0.40578333333333561</v>
      </c>
      <c r="L17" s="32">
        <f t="shared" si="6"/>
        <v>-0.3128833333333283</v>
      </c>
      <c r="M17" s="32">
        <f>M14-$N$13</f>
        <v>8.8416666666667254E-2</v>
      </c>
    </row>
    <row r="18" spans="1:15" x14ac:dyDescent="0.25">
      <c r="A18" s="12"/>
      <c r="B18" s="12"/>
      <c r="C18" s="12"/>
      <c r="D18" s="12"/>
      <c r="E18" s="12"/>
      <c r="F18" s="12"/>
      <c r="G18" s="12"/>
      <c r="I18" s="12"/>
    </row>
    <row r="19" spans="1:15" x14ac:dyDescent="0.25">
      <c r="A19" s="12" t="s">
        <v>183</v>
      </c>
      <c r="B19" s="44" t="s">
        <v>192</v>
      </c>
      <c r="C19" s="65" t="s">
        <v>155</v>
      </c>
      <c r="D19" s="65" t="s">
        <v>156</v>
      </c>
      <c r="E19" s="65" t="s">
        <v>157</v>
      </c>
      <c r="F19" s="65" t="s">
        <v>158</v>
      </c>
      <c r="G19" s="65" t="s">
        <v>159</v>
      </c>
      <c r="H19" s="38"/>
      <c r="I19" s="65" t="s">
        <v>199</v>
      </c>
      <c r="J19" s="65" t="s">
        <v>200</v>
      </c>
      <c r="K19" s="65" t="s">
        <v>201</v>
      </c>
      <c r="L19" s="65" t="s">
        <v>202</v>
      </c>
      <c r="M19" s="65" t="s">
        <v>203</v>
      </c>
    </row>
    <row r="20" spans="1:15" x14ac:dyDescent="0.25">
      <c r="A20" s="12"/>
      <c r="B20" s="12"/>
      <c r="C20" s="66">
        <v>26.487200000000001</v>
      </c>
      <c r="D20" s="66">
        <v>30.130700000000001</v>
      </c>
      <c r="E20" s="66">
        <v>25.3873</v>
      </c>
      <c r="F20" s="66">
        <v>29.7285</v>
      </c>
      <c r="G20" s="66">
        <v>26.400300000000001</v>
      </c>
      <c r="H20" s="38"/>
      <c r="I20" s="66">
        <v>26.541499999999999</v>
      </c>
      <c r="J20" s="66">
        <v>26.106100000000001</v>
      </c>
      <c r="K20" s="66">
        <v>25.6157</v>
      </c>
      <c r="L20" s="66">
        <v>22.531300000000002</v>
      </c>
      <c r="M20" s="66">
        <v>24.1342</v>
      </c>
    </row>
    <row r="21" spans="1:15" ht="15" customHeight="1" x14ac:dyDescent="0.25">
      <c r="A21" s="12"/>
      <c r="B21" s="12"/>
      <c r="C21" s="66">
        <v>26.710699999999999</v>
      </c>
      <c r="D21" s="66">
        <v>30.971699999999998</v>
      </c>
      <c r="E21" s="66">
        <v>25.407800000000002</v>
      </c>
      <c r="F21" s="66">
        <v>30.119299999999999</v>
      </c>
      <c r="G21" s="66">
        <v>26.1905</v>
      </c>
      <c r="H21" s="38"/>
      <c r="I21" s="66">
        <v>26.407699999999998</v>
      </c>
      <c r="J21" s="66">
        <v>25.8855</v>
      </c>
      <c r="K21" s="66">
        <v>25.528400000000001</v>
      </c>
      <c r="L21" s="66">
        <v>22.6233</v>
      </c>
      <c r="M21" s="66">
        <v>23.992599999999999</v>
      </c>
    </row>
    <row r="22" spans="1:15" x14ac:dyDescent="0.25">
      <c r="A22" s="12"/>
      <c r="B22" s="12"/>
      <c r="C22" s="66">
        <v>26.5244</v>
      </c>
      <c r="D22" s="66">
        <v>30.422799999999999</v>
      </c>
      <c r="E22" s="66">
        <v>25.336400000000001</v>
      </c>
      <c r="F22" s="66">
        <v>29.649100000000001</v>
      </c>
      <c r="G22" s="66">
        <v>26.1937</v>
      </c>
      <c r="H22" s="38"/>
      <c r="I22" s="66">
        <v>26.300999999999998</v>
      </c>
      <c r="J22" s="66">
        <v>26.005700000000001</v>
      </c>
      <c r="K22" s="66">
        <v>25.489599999999999</v>
      </c>
      <c r="L22" s="66">
        <v>22.656300000000002</v>
      </c>
      <c r="M22" s="66">
        <v>23.936499999999999</v>
      </c>
      <c r="N22" s="32">
        <f>MEDIAN(C23:M23)</f>
        <v>26.130300000000002</v>
      </c>
      <c r="O22" s="10" t="s">
        <v>185</v>
      </c>
    </row>
    <row r="23" spans="1:15" x14ac:dyDescent="0.25">
      <c r="A23" s="33"/>
      <c r="B23" s="34" t="s">
        <v>186</v>
      </c>
      <c r="C23" s="35">
        <f>AVERAGE(C20:C22)</f>
        <v>26.574100000000001</v>
      </c>
      <c r="D23" s="35">
        <f t="shared" ref="D23" si="7">AVERAGE(D20:D22)</f>
        <v>30.508399999999998</v>
      </c>
      <c r="E23" s="35">
        <f t="shared" ref="E23" si="8">AVERAGE(E20:E22)</f>
        <v>25.377166666666668</v>
      </c>
      <c r="F23" s="35">
        <f t="shared" ref="F23" si="9">AVERAGE(F20:F22)</f>
        <v>29.8323</v>
      </c>
      <c r="G23" s="35">
        <f t="shared" ref="G23" si="10">AVERAGE(G20:G22)</f>
        <v>26.261500000000002</v>
      </c>
      <c r="H23" s="38"/>
      <c r="I23" s="35">
        <f>AVERAGE(I20:I22)</f>
        <v>26.41673333333333</v>
      </c>
      <c r="J23" s="35">
        <f t="shared" ref="J23" si="11">AVERAGE(J20:J22)</f>
        <v>25.999100000000002</v>
      </c>
      <c r="K23" s="35">
        <f t="shared" ref="K23" si="12">AVERAGE(K20:K22)</f>
        <v>25.544566666666668</v>
      </c>
      <c r="L23" s="35">
        <f t="shared" ref="L23" si="13">AVERAGE(L20:L22)</f>
        <v>22.603633333333335</v>
      </c>
      <c r="M23" s="35">
        <f t="shared" ref="M23" si="14">AVERAGE(M20:M22)</f>
        <v>24.021100000000001</v>
      </c>
      <c r="N23" s="36">
        <f>AVERAGE(C23:M23)</f>
        <v>26.313859999999998</v>
      </c>
      <c r="O23" s="37" t="s">
        <v>187</v>
      </c>
    </row>
    <row r="24" spans="1:15" x14ac:dyDescent="0.25">
      <c r="A24" s="12"/>
      <c r="B24" s="38" t="s">
        <v>188</v>
      </c>
      <c r="C24" s="39">
        <f>STDEV(C20:C22)</f>
        <v>0.1197523694963894</v>
      </c>
      <c r="D24" s="39">
        <f>STDEV(D20:D22)</f>
        <v>0.42698450791568426</v>
      </c>
      <c r="E24" s="39">
        <f t="shared" ref="E24:G24" si="15">STDEV(E20:E22)</f>
        <v>3.6762798225017324E-2</v>
      </c>
      <c r="F24" s="39">
        <f t="shared" si="15"/>
        <v>0.25169990067538678</v>
      </c>
      <c r="G24" s="39">
        <f t="shared" si="15"/>
        <v>0.1202149741088863</v>
      </c>
      <c r="H24" s="38"/>
      <c r="I24" s="39">
        <f>STDEV(I20:I22)</f>
        <v>0.1205042046292719</v>
      </c>
      <c r="J24" s="39">
        <f t="shared" ref="J24:M24" si="16">STDEV(J20:J22)</f>
        <v>0.11044799681298033</v>
      </c>
      <c r="K24" s="39">
        <f t="shared" si="16"/>
        <v>6.458578274925042E-2</v>
      </c>
      <c r="L24" s="39">
        <f t="shared" si="16"/>
        <v>6.4779111859713773E-2</v>
      </c>
      <c r="M24" s="39">
        <f t="shared" si="16"/>
        <v>0.10188478787336264</v>
      </c>
      <c r="N24" s="40">
        <f>STDEV(C23:M23)</f>
        <v>2.3721871300969339</v>
      </c>
      <c r="O24" s="37" t="s">
        <v>189</v>
      </c>
    </row>
    <row r="25" spans="1:15" x14ac:dyDescent="0.25">
      <c r="A25" s="12"/>
      <c r="B25" s="38" t="s">
        <v>190</v>
      </c>
      <c r="C25" s="41">
        <f>C24/C23*100</f>
        <v>0.45063565462758626</v>
      </c>
      <c r="D25" s="41">
        <f>D24/D23*100</f>
        <v>1.3995637526572493</v>
      </c>
      <c r="E25" s="41">
        <f t="shared" ref="E25" si="17">E24/E23*100</f>
        <v>0.1448656530805934</v>
      </c>
      <c r="F25" s="41">
        <f t="shared" ref="F25" si="18">F24/F23*100</f>
        <v>0.84371604159044644</v>
      </c>
      <c r="G25" s="41">
        <f t="shared" ref="G25" si="19">G24/G23*100</f>
        <v>0.45776126309954224</v>
      </c>
      <c r="H25" s="38"/>
      <c r="I25" s="41">
        <f>I24/I23*100</f>
        <v>0.45616618492800742</v>
      </c>
      <c r="J25" s="41">
        <f t="shared" ref="J25" si="20">J24/J23*100</f>
        <v>0.42481469286621582</v>
      </c>
      <c r="K25" s="41">
        <f t="shared" ref="K25" si="21">K24/K23*100</f>
        <v>0.25283569532431716</v>
      </c>
      <c r="L25" s="41">
        <f t="shared" ref="L25" si="22">L24/L23*100</f>
        <v>0.28658716456962124</v>
      </c>
      <c r="M25" s="41">
        <f t="shared" ref="M25" si="23">M24/M23*100</f>
        <v>0.42414705352112364</v>
      </c>
      <c r="N25" s="42">
        <f>N24/N23*100</f>
        <v>9.0149720721206776</v>
      </c>
      <c r="O25" s="43" t="s">
        <v>191</v>
      </c>
    </row>
    <row r="26" spans="1:15" x14ac:dyDescent="0.25">
      <c r="A26" s="12"/>
      <c r="B26" s="12"/>
      <c r="C26" s="46">
        <f>C23-$N$22</f>
        <v>0.44379999999999953</v>
      </c>
      <c r="D26" s="46">
        <f t="shared" ref="D26:M26" si="24">D23-$N$22</f>
        <v>4.3780999999999963</v>
      </c>
      <c r="E26" s="46">
        <f t="shared" si="24"/>
        <v>-0.75313333333333432</v>
      </c>
      <c r="F26" s="46">
        <f>F23-$N$22</f>
        <v>3.7019999999999982</v>
      </c>
      <c r="G26" s="46">
        <f t="shared" si="24"/>
        <v>0.13119999999999976</v>
      </c>
      <c r="H26" s="46"/>
      <c r="I26" s="46">
        <f t="shared" si="24"/>
        <v>0.28643333333332777</v>
      </c>
      <c r="J26" s="46">
        <f t="shared" si="24"/>
        <v>-0.13119999999999976</v>
      </c>
      <c r="K26" s="46">
        <f t="shared" si="24"/>
        <v>-0.58573333333333366</v>
      </c>
      <c r="L26" s="46">
        <f t="shared" si="24"/>
        <v>-3.5266666666666673</v>
      </c>
      <c r="M26" s="46">
        <f t="shared" si="24"/>
        <v>-2.1092000000000013</v>
      </c>
    </row>
    <row r="28" spans="1:15" x14ac:dyDescent="0.25">
      <c r="A28" s="12" t="s">
        <v>183</v>
      </c>
      <c r="B28" s="45" t="s">
        <v>193</v>
      </c>
      <c r="C28" s="30" t="s">
        <v>155</v>
      </c>
      <c r="D28" s="65" t="s">
        <v>156</v>
      </c>
      <c r="E28" s="30" t="s">
        <v>157</v>
      </c>
      <c r="F28" s="30" t="s">
        <v>158</v>
      </c>
      <c r="G28" s="30" t="s">
        <v>159</v>
      </c>
      <c r="H28" s="12"/>
      <c r="I28" s="30" t="s">
        <v>199</v>
      </c>
      <c r="J28" s="30" t="s">
        <v>200</v>
      </c>
      <c r="K28" s="30" t="s">
        <v>201</v>
      </c>
      <c r="L28" s="30" t="s">
        <v>202</v>
      </c>
      <c r="M28" s="30" t="s">
        <v>203</v>
      </c>
    </row>
    <row r="29" spans="1:15" x14ac:dyDescent="0.25">
      <c r="A29" s="12"/>
      <c r="B29" s="12"/>
      <c r="C29" s="69">
        <v>24.641100000000002</v>
      </c>
      <c r="D29" s="69">
        <v>26.878</v>
      </c>
      <c r="E29" s="69">
        <v>26.747499999999999</v>
      </c>
      <c r="F29" s="69">
        <v>20.582799999999999</v>
      </c>
      <c r="G29" s="69">
        <v>25.610499999999998</v>
      </c>
      <c r="H29" s="12"/>
      <c r="I29" s="69">
        <v>24.572299999999998</v>
      </c>
      <c r="J29" s="69">
        <v>27.600100000000001</v>
      </c>
      <c r="K29" s="69">
        <v>25.917400000000001</v>
      </c>
      <c r="L29" s="69">
        <v>27.453199999999999</v>
      </c>
      <c r="M29" s="69">
        <v>23.676500000000001</v>
      </c>
    </row>
    <row r="30" spans="1:15" x14ac:dyDescent="0.25">
      <c r="A30" s="12"/>
      <c r="B30" s="12"/>
      <c r="C30" s="69">
        <v>24.3964</v>
      </c>
      <c r="D30" s="69">
        <v>26.902000000000001</v>
      </c>
      <c r="E30" s="69">
        <v>26.922699999999999</v>
      </c>
      <c r="F30" s="69">
        <v>20.549700000000001</v>
      </c>
      <c r="G30" s="69">
        <v>25.580500000000001</v>
      </c>
      <c r="H30" s="12"/>
      <c r="I30" s="69">
        <v>24.494399999999999</v>
      </c>
      <c r="J30" s="69">
        <v>27.259799999999998</v>
      </c>
      <c r="K30" s="69">
        <v>25.6812</v>
      </c>
      <c r="L30" s="69">
        <v>27.2819</v>
      </c>
      <c r="M30" s="69">
        <v>23.134499999999999</v>
      </c>
    </row>
    <row r="31" spans="1:15" x14ac:dyDescent="0.25">
      <c r="A31" s="12"/>
      <c r="B31" s="12"/>
      <c r="C31" s="69">
        <v>24.365100000000002</v>
      </c>
      <c r="D31" s="69">
        <v>26.947500000000002</v>
      </c>
      <c r="E31" s="69">
        <v>26.727399999999999</v>
      </c>
      <c r="F31" s="69">
        <v>20.543700000000001</v>
      </c>
      <c r="G31" s="69">
        <v>25.7332</v>
      </c>
      <c r="H31" s="12"/>
      <c r="I31" s="69">
        <v>24.464600000000001</v>
      </c>
      <c r="J31" s="69">
        <v>27.547799999999999</v>
      </c>
      <c r="K31" s="69">
        <v>26.034800000000001</v>
      </c>
      <c r="L31" s="69">
        <v>27.1173</v>
      </c>
      <c r="M31" s="69">
        <v>23.108499999999999</v>
      </c>
      <c r="N31" s="32">
        <f>MEDIAN(C32:M32)</f>
        <v>25.759600000000002</v>
      </c>
      <c r="O31" s="10" t="s">
        <v>185</v>
      </c>
    </row>
    <row r="32" spans="1:15" x14ac:dyDescent="0.25">
      <c r="A32" s="33"/>
      <c r="B32" s="34" t="s">
        <v>186</v>
      </c>
      <c r="C32" s="35">
        <f>AVERAGE(C29:C31)</f>
        <v>24.467533333333336</v>
      </c>
      <c r="D32" s="35">
        <f t="shared" ref="D32:M32" si="25">AVERAGE(D29:D31)</f>
        <v>26.909166666666668</v>
      </c>
      <c r="E32" s="35">
        <f t="shared" si="25"/>
        <v>26.799199999999999</v>
      </c>
      <c r="F32" s="35">
        <f t="shared" si="25"/>
        <v>20.558733333333333</v>
      </c>
      <c r="G32" s="35">
        <f t="shared" si="25"/>
        <v>25.641400000000001</v>
      </c>
      <c r="I32" s="35">
        <f t="shared" si="25"/>
        <v>24.510433333333335</v>
      </c>
      <c r="J32" s="35">
        <f t="shared" si="25"/>
        <v>27.469233333333332</v>
      </c>
      <c r="K32" s="35">
        <f t="shared" si="25"/>
        <v>25.877800000000004</v>
      </c>
      <c r="L32" s="35">
        <f t="shared" si="25"/>
        <v>27.284133333333333</v>
      </c>
      <c r="M32" s="35">
        <f t="shared" si="25"/>
        <v>23.3065</v>
      </c>
      <c r="N32" s="36">
        <f>AVERAGE(C32:M32)</f>
        <v>25.282413333333334</v>
      </c>
      <c r="O32" s="37" t="s">
        <v>187</v>
      </c>
    </row>
    <row r="33" spans="1:15" x14ac:dyDescent="0.25">
      <c r="A33" s="12"/>
      <c r="B33" s="38" t="s">
        <v>188</v>
      </c>
      <c r="C33" s="39">
        <f>STDEV(C29:C31)</f>
        <v>0.15112565412044851</v>
      </c>
      <c r="D33" s="39">
        <f t="shared" ref="D33:M33" si="26">STDEV(D29:D31)</f>
        <v>3.5299905571168071E-2</v>
      </c>
      <c r="E33" s="39">
        <f t="shared" si="26"/>
        <v>0.10742527635524138</v>
      </c>
      <c r="F33" s="39">
        <f t="shared" si="26"/>
        <v>2.1057144472441551E-2</v>
      </c>
      <c r="G33" s="39">
        <f t="shared" si="26"/>
        <v>8.0903831800477902E-2</v>
      </c>
      <c r="I33" s="39">
        <f t="shared" si="26"/>
        <v>5.5611359750802905E-2</v>
      </c>
      <c r="J33" s="39">
        <f t="shared" si="26"/>
        <v>0.18325000227376181</v>
      </c>
      <c r="K33" s="39">
        <f t="shared" si="26"/>
        <v>0.18009541915329227</v>
      </c>
      <c r="L33" s="39">
        <f t="shared" si="26"/>
        <v>0.1679611363778333</v>
      </c>
      <c r="M33" s="39">
        <f t="shared" si="26"/>
        <v>0.32069299961177911</v>
      </c>
      <c r="N33" s="40">
        <f>STDEV(C32:M32)</f>
        <v>2.1524342384643438</v>
      </c>
      <c r="O33" s="37" t="s">
        <v>189</v>
      </c>
    </row>
    <row r="34" spans="1:15" x14ac:dyDescent="0.25">
      <c r="A34" s="12"/>
      <c r="B34" s="38" t="s">
        <v>190</v>
      </c>
      <c r="C34" s="41">
        <f>C33/C32*100</f>
        <v>0.61765790634302531</v>
      </c>
      <c r="D34" s="41">
        <f t="shared" ref="D34:L34" si="27">D33/D32*100</f>
        <v>0.1311817121965925</v>
      </c>
      <c r="E34" s="41">
        <f t="shared" si="27"/>
        <v>0.40085254916281599</v>
      </c>
      <c r="F34" s="41">
        <f t="shared" si="27"/>
        <v>0.10242432805089266</v>
      </c>
      <c r="G34" s="41">
        <f t="shared" si="27"/>
        <v>0.3155203374249374</v>
      </c>
      <c r="I34" s="41">
        <f t="shared" si="27"/>
        <v>0.22688852128604922</v>
      </c>
      <c r="J34" s="41">
        <f t="shared" si="27"/>
        <v>0.66710999921279868</v>
      </c>
      <c r="K34" s="41">
        <f t="shared" si="27"/>
        <v>0.69594563352870897</v>
      </c>
      <c r="L34" s="41">
        <f t="shared" si="27"/>
        <v>0.61560004243430855</v>
      </c>
      <c r="M34" s="41">
        <f>M33/M32*100</f>
        <v>1.3759809478548006</v>
      </c>
      <c r="N34" s="42">
        <f>N33/N32*100</f>
        <v>8.5135632033453437</v>
      </c>
      <c r="O34" s="43" t="s">
        <v>191</v>
      </c>
    </row>
    <row r="35" spans="1:15" x14ac:dyDescent="0.25">
      <c r="A35" s="12"/>
      <c r="B35" s="38"/>
      <c r="C35" s="46">
        <f>C32-$N$31</f>
        <v>-1.2920666666666669</v>
      </c>
      <c r="D35" s="46">
        <f t="shared" ref="D35:M35" si="28">D32-$N$31</f>
        <v>1.1495666666666651</v>
      </c>
      <c r="E35" s="46">
        <f t="shared" si="28"/>
        <v>1.0395999999999965</v>
      </c>
      <c r="F35" s="46">
        <f t="shared" si="28"/>
        <v>-5.2008666666666699</v>
      </c>
      <c r="G35" s="46">
        <f>G32-$N$31</f>
        <v>-0.11820000000000164</v>
      </c>
      <c r="I35" s="46">
        <f t="shared" si="28"/>
        <v>-1.2491666666666674</v>
      </c>
      <c r="J35" s="46">
        <f t="shared" si="28"/>
        <v>1.7096333333333291</v>
      </c>
      <c r="K35" s="46">
        <f t="shared" si="28"/>
        <v>0.11820000000000164</v>
      </c>
      <c r="L35" s="46">
        <f t="shared" si="28"/>
        <v>1.5245333333333306</v>
      </c>
      <c r="M35" s="46">
        <f t="shared" si="28"/>
        <v>-2.4531000000000027</v>
      </c>
    </row>
    <row r="36" spans="1:15" x14ac:dyDescent="0.25">
      <c r="A36" s="12"/>
      <c r="B36" s="38"/>
      <c r="C36" s="46"/>
      <c r="D36" s="46"/>
      <c r="E36" s="46"/>
      <c r="F36" s="46"/>
      <c r="G36" s="46"/>
      <c r="I36" s="46"/>
      <c r="J36" s="47"/>
      <c r="K36" s="43"/>
      <c r="L36" s="43"/>
    </row>
    <row r="37" spans="1:15" x14ac:dyDescent="0.25">
      <c r="A37" s="12"/>
      <c r="B37" s="38"/>
      <c r="C37" s="46"/>
      <c r="D37" s="46"/>
      <c r="E37" s="46"/>
      <c r="F37" s="46"/>
      <c r="G37" s="46"/>
      <c r="I37" s="46"/>
      <c r="J37" s="47"/>
      <c r="K37" s="43"/>
      <c r="L37" s="43"/>
    </row>
    <row r="38" spans="1:15" x14ac:dyDescent="0.25">
      <c r="A38" s="12"/>
      <c r="B38" s="48"/>
      <c r="D38" s="49"/>
      <c r="E38" s="49"/>
      <c r="F38" s="49"/>
      <c r="G38" s="49"/>
      <c r="I38" s="50"/>
      <c r="J38" s="51"/>
    </row>
    <row r="39" spans="1:15" x14ac:dyDescent="0.25">
      <c r="A39" s="44" t="s">
        <v>194</v>
      </c>
      <c r="B39" s="44" t="s">
        <v>195</v>
      </c>
      <c r="C39" s="30" t="s">
        <v>155</v>
      </c>
      <c r="D39" s="65" t="s">
        <v>156</v>
      </c>
      <c r="E39" s="30" t="s">
        <v>157</v>
      </c>
      <c r="F39" s="30" t="s">
        <v>158</v>
      </c>
      <c r="G39" s="30" t="s">
        <v>159</v>
      </c>
      <c r="H39" s="12"/>
      <c r="I39" s="30" t="s">
        <v>199</v>
      </c>
      <c r="J39" s="30" t="s">
        <v>200</v>
      </c>
      <c r="K39" s="30" t="s">
        <v>201</v>
      </c>
      <c r="L39" s="30" t="s">
        <v>202</v>
      </c>
      <c r="M39" s="30" t="s">
        <v>203</v>
      </c>
    </row>
    <row r="40" spans="1:15" x14ac:dyDescent="0.25">
      <c r="A40" s="71" t="s">
        <v>196</v>
      </c>
      <c r="B40" s="72"/>
      <c r="C40" s="52">
        <f>($C$5^C14)/($C$6^C23)*1000000</f>
        <v>1480.9349078063105</v>
      </c>
      <c r="D40" s="52">
        <f t="shared" ref="D40:L40" si="29">($C$5^D14)/($C$6^D23)*1000000</f>
        <v>389.35688399138326</v>
      </c>
      <c r="E40" s="52">
        <f>($C$5^E14)/($C$6^E23)*1000000</f>
        <v>6173.9942097864759</v>
      </c>
      <c r="F40" s="52">
        <f t="shared" si="29"/>
        <v>264.83735761163052</v>
      </c>
      <c r="G40" s="52">
        <f t="shared" si="29"/>
        <v>3530.3273844420173</v>
      </c>
      <c r="I40" s="52">
        <f t="shared" si="29"/>
        <v>1835.5991144287191</v>
      </c>
      <c r="J40" s="52">
        <f t="shared" si="29"/>
        <v>3304.3641538787365</v>
      </c>
      <c r="K40" s="52">
        <f t="shared" si="29"/>
        <v>3581.6612297170896</v>
      </c>
      <c r="L40" s="52">
        <f t="shared" si="29"/>
        <v>28452.291461643697</v>
      </c>
      <c r="M40" s="52">
        <f>($C$5^M14)/($C$6^M23)*1000000</f>
        <v>14212.025282339169</v>
      </c>
    </row>
    <row r="41" spans="1:15" x14ac:dyDescent="0.25">
      <c r="A41" s="53"/>
      <c r="B41" s="53"/>
      <c r="C41" s="67"/>
      <c r="D41" s="67"/>
      <c r="E41" s="67"/>
      <c r="F41" s="68"/>
      <c r="G41" s="67"/>
      <c r="H41" s="67"/>
      <c r="I41" s="67"/>
      <c r="J41" s="67"/>
      <c r="K41" s="67"/>
      <c r="L41" s="67"/>
      <c r="M41" s="67"/>
    </row>
    <row r="42" spans="1:15" ht="15" customHeight="1" x14ac:dyDescent="0.25">
      <c r="A42" s="12"/>
      <c r="B42" s="48"/>
      <c r="D42" s="49"/>
      <c r="E42" s="49"/>
      <c r="F42" s="54"/>
      <c r="G42" s="49"/>
      <c r="I42" s="50"/>
    </row>
    <row r="43" spans="1:15" x14ac:dyDescent="0.25">
      <c r="A43" s="45" t="s">
        <v>197</v>
      </c>
      <c r="B43" s="45" t="s">
        <v>195</v>
      </c>
      <c r="C43" s="30" t="s">
        <v>155</v>
      </c>
      <c r="D43" s="65" t="s">
        <v>156</v>
      </c>
      <c r="E43" s="30" t="s">
        <v>157</v>
      </c>
      <c r="F43" s="30" t="s">
        <v>158</v>
      </c>
      <c r="G43" s="30" t="s">
        <v>159</v>
      </c>
      <c r="H43" s="12"/>
      <c r="I43" s="30" t="s">
        <v>199</v>
      </c>
      <c r="J43" s="30" t="s">
        <v>200</v>
      </c>
      <c r="K43" s="30" t="s">
        <v>201</v>
      </c>
      <c r="L43" s="30" t="s">
        <v>202</v>
      </c>
      <c r="M43" s="30" t="s">
        <v>203</v>
      </c>
    </row>
    <row r="44" spans="1:15" x14ac:dyDescent="0.25">
      <c r="A44" s="71" t="s">
        <v>196</v>
      </c>
      <c r="B44" s="72"/>
      <c r="C44" s="52">
        <f>($C$5^C14)/($C$7^C32)*1000000</f>
        <v>6244.2599013900863</v>
      </c>
      <c r="D44" s="52">
        <f t="shared" ref="D44:M44" si="30">($C$5^D14)/($C$7^D32)*1000000</f>
        <v>4551.0865969794531</v>
      </c>
      <c r="E44" s="52">
        <f t="shared" si="30"/>
        <v>2337.2137275277619</v>
      </c>
      <c r="F44" s="52">
        <f t="shared" si="30"/>
        <v>149321.95444021752</v>
      </c>
      <c r="G44" s="52">
        <f t="shared" si="30"/>
        <v>5392.3374953308912</v>
      </c>
      <c r="I44" s="52">
        <f t="shared" si="30"/>
        <v>6750.107536966012</v>
      </c>
      <c r="J44" s="52">
        <f t="shared" si="30"/>
        <v>1210.4602078350622</v>
      </c>
      <c r="K44" s="52">
        <f t="shared" si="30"/>
        <v>2852.5008047639808</v>
      </c>
      <c r="L44" s="52">
        <f t="shared" si="30"/>
        <v>1162.9895860923548</v>
      </c>
      <c r="M44" s="52">
        <f t="shared" si="30"/>
        <v>23155.433521109782</v>
      </c>
    </row>
  </sheetData>
  <mergeCells count="3">
    <mergeCell ref="C1:E1"/>
    <mergeCell ref="A40:B40"/>
    <mergeCell ref="A44:B44"/>
  </mergeCells>
  <pageMargins left="0.19685039370078741" right="0.70866141732283472" top="0.15748031496062992" bottom="0.15748031496062992" header="0.15748031496062992" footer="0.15748031496062992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1"/>
  <sheetViews>
    <sheetView workbookViewId="0">
      <selection sqref="A1:G31"/>
    </sheetView>
  </sheetViews>
  <sheetFormatPr defaultRowHeight="15" x14ac:dyDescent="0.25"/>
  <cols>
    <col min="2" max="2" width="6.5703125" style="2" customWidth="1"/>
    <col min="3" max="3" width="15" style="2" customWidth="1"/>
    <col min="4" max="4" width="6.5703125" style="2" customWidth="1"/>
    <col min="5" max="5" width="15" customWidth="1"/>
    <col min="6" max="6" width="6.5703125" style="2" customWidth="1"/>
    <col min="7" max="7" width="15" style="2" customWidth="1"/>
    <col min="8" max="9" width="9.140625" style="2"/>
  </cols>
  <sheetData>
    <row r="1" spans="1:18" x14ac:dyDescent="0.25">
      <c r="B1" s="3" t="s">
        <v>29</v>
      </c>
      <c r="C1" s="3" t="s">
        <v>142</v>
      </c>
      <c r="D1" s="4" t="s">
        <v>29</v>
      </c>
      <c r="E1" s="4" t="s">
        <v>143</v>
      </c>
      <c r="F1" s="5" t="s">
        <v>29</v>
      </c>
      <c r="G1" s="5" t="s">
        <v>144</v>
      </c>
      <c r="H1"/>
      <c r="L1" s="55"/>
      <c r="M1" s="56" t="s">
        <v>29</v>
      </c>
      <c r="N1" s="56" t="s">
        <v>142</v>
      </c>
      <c r="O1" s="57" t="s">
        <v>29</v>
      </c>
      <c r="P1" s="57" t="s">
        <v>143</v>
      </c>
      <c r="Q1" s="58" t="s">
        <v>29</v>
      </c>
      <c r="R1" s="58" t="s">
        <v>144</v>
      </c>
    </row>
    <row r="2" spans="1:18" x14ac:dyDescent="0.25">
      <c r="A2" s="74" t="s">
        <v>155</v>
      </c>
      <c r="B2" s="3" t="s">
        <v>43</v>
      </c>
      <c r="C2" s="3">
        <v>17.135200000000001</v>
      </c>
      <c r="D2" s="4" t="s">
        <v>48</v>
      </c>
      <c r="E2" s="4">
        <v>26.487200000000001</v>
      </c>
      <c r="F2" s="5" t="s">
        <v>51</v>
      </c>
      <c r="G2" s="5">
        <v>24.641100000000002</v>
      </c>
      <c r="H2"/>
      <c r="I2"/>
      <c r="L2" s="73" t="s">
        <v>145</v>
      </c>
      <c r="M2" s="56" t="s">
        <v>43</v>
      </c>
      <c r="N2" s="56">
        <v>17.656400000000001</v>
      </c>
      <c r="O2" s="57" t="s">
        <v>48</v>
      </c>
      <c r="P2" s="57">
        <v>26.297999999999998</v>
      </c>
      <c r="Q2" s="58" t="s">
        <v>52</v>
      </c>
      <c r="R2" s="58">
        <v>25.169599999999999</v>
      </c>
    </row>
    <row r="3" spans="1:18" x14ac:dyDescent="0.25">
      <c r="A3" s="74"/>
      <c r="B3" s="3" t="s">
        <v>46</v>
      </c>
      <c r="C3" s="3">
        <v>17.0166</v>
      </c>
      <c r="D3" s="4" t="s">
        <v>49</v>
      </c>
      <c r="E3" s="4">
        <v>26.710699999999999</v>
      </c>
      <c r="F3" s="5" t="s">
        <v>52</v>
      </c>
      <c r="G3" s="5">
        <v>24.3964</v>
      </c>
      <c r="H3"/>
      <c r="I3"/>
      <c r="L3" s="73"/>
      <c r="M3" s="56" t="s">
        <v>46</v>
      </c>
      <c r="N3" s="56">
        <v>17.510100000000001</v>
      </c>
      <c r="O3" s="57" t="s">
        <v>49</v>
      </c>
      <c r="P3" s="57">
        <v>26.305900000000001</v>
      </c>
      <c r="Q3" s="58" t="s">
        <v>53</v>
      </c>
      <c r="R3" s="58">
        <v>25.125699999999998</v>
      </c>
    </row>
    <row r="4" spans="1:18" x14ac:dyDescent="0.25">
      <c r="A4" s="74"/>
      <c r="B4" s="3" t="s">
        <v>47</v>
      </c>
      <c r="C4" s="3">
        <v>16.957799999999999</v>
      </c>
      <c r="D4" s="4" t="s">
        <v>50</v>
      </c>
      <c r="E4" s="4">
        <v>26.5244</v>
      </c>
      <c r="F4" s="5" t="s">
        <v>53</v>
      </c>
      <c r="G4" s="5">
        <v>24.365100000000002</v>
      </c>
      <c r="H4"/>
      <c r="I4"/>
      <c r="L4" s="73"/>
      <c r="M4" s="56" t="s">
        <v>47</v>
      </c>
      <c r="N4" s="56">
        <v>17.4923</v>
      </c>
      <c r="O4" s="57" t="s">
        <v>50</v>
      </c>
      <c r="P4" s="57">
        <v>26.307500000000001</v>
      </c>
      <c r="Q4" s="58" t="s">
        <v>54</v>
      </c>
      <c r="R4" s="58">
        <v>25.091699999999999</v>
      </c>
    </row>
    <row r="5" spans="1:18" x14ac:dyDescent="0.25">
      <c r="A5" s="74" t="s">
        <v>156</v>
      </c>
      <c r="B5" s="3" t="s">
        <v>58</v>
      </c>
      <c r="C5" s="3">
        <v>19.170999999999999</v>
      </c>
      <c r="D5" s="4" t="s">
        <v>61</v>
      </c>
      <c r="E5" s="4">
        <v>30.130700000000001</v>
      </c>
      <c r="F5" s="5" t="s">
        <v>64</v>
      </c>
      <c r="G5" s="5">
        <v>26.878</v>
      </c>
      <c r="H5"/>
      <c r="I5"/>
      <c r="L5" s="73" t="s">
        <v>146</v>
      </c>
      <c r="M5" s="56" t="s">
        <v>58</v>
      </c>
      <c r="N5" s="56">
        <v>18.372599999999998</v>
      </c>
      <c r="O5" s="57" t="s">
        <v>61</v>
      </c>
      <c r="P5" s="57">
        <v>26.32</v>
      </c>
      <c r="Q5" s="58" t="s">
        <v>64</v>
      </c>
      <c r="R5" s="58">
        <v>27.029199999999999</v>
      </c>
    </row>
    <row r="6" spans="1:18" x14ac:dyDescent="0.25">
      <c r="A6" s="74"/>
      <c r="B6" s="3" t="s">
        <v>59</v>
      </c>
      <c r="C6" s="3">
        <v>19.014600000000002</v>
      </c>
      <c r="D6" s="4" t="s">
        <v>62</v>
      </c>
      <c r="E6" s="4">
        <v>30.971699999999998</v>
      </c>
      <c r="F6" s="5" t="s">
        <v>65</v>
      </c>
      <c r="G6" s="5">
        <v>26.902000000000001</v>
      </c>
      <c r="H6"/>
      <c r="I6"/>
      <c r="L6" s="73"/>
      <c r="M6" s="56" t="s">
        <v>59</v>
      </c>
      <c r="N6" s="56">
        <v>18.332599999999999</v>
      </c>
      <c r="O6" s="57" t="s">
        <v>62</v>
      </c>
      <c r="P6" s="57">
        <v>26.022300000000001</v>
      </c>
      <c r="Q6" s="58" t="s">
        <v>65</v>
      </c>
      <c r="R6" s="58">
        <v>26.7257</v>
      </c>
    </row>
    <row r="7" spans="1:18" x14ac:dyDescent="0.25">
      <c r="A7" s="74"/>
      <c r="B7" s="3" t="s">
        <v>60</v>
      </c>
      <c r="C7" s="3">
        <v>18.8598</v>
      </c>
      <c r="D7" s="4" t="s">
        <v>63</v>
      </c>
      <c r="E7" s="4">
        <v>30.422799999999999</v>
      </c>
      <c r="F7" s="5" t="s">
        <v>66</v>
      </c>
      <c r="G7" s="5">
        <v>26.947500000000002</v>
      </c>
      <c r="H7"/>
      <c r="I7"/>
      <c r="L7" s="73"/>
      <c r="M7" s="56" t="s">
        <v>60</v>
      </c>
      <c r="N7" s="56">
        <v>18.2043</v>
      </c>
      <c r="O7" s="57" t="s">
        <v>63</v>
      </c>
      <c r="P7" s="57">
        <v>26.226299999999998</v>
      </c>
      <c r="Q7" s="58" t="s">
        <v>66</v>
      </c>
      <c r="R7" s="58">
        <v>27.0444</v>
      </c>
    </row>
    <row r="8" spans="1:18" x14ac:dyDescent="0.25">
      <c r="A8" s="74" t="s">
        <v>157</v>
      </c>
      <c r="B8" s="3" t="s">
        <v>70</v>
      </c>
      <c r="C8" s="3">
        <v>17.9771</v>
      </c>
      <c r="D8" s="4" t="s">
        <v>73</v>
      </c>
      <c r="E8" s="4">
        <v>25.3873</v>
      </c>
      <c r="F8" s="5" t="s">
        <v>76</v>
      </c>
      <c r="G8" s="5">
        <v>26.747499999999999</v>
      </c>
      <c r="H8"/>
      <c r="L8" s="73" t="s">
        <v>147</v>
      </c>
      <c r="M8" s="56" t="s">
        <v>70</v>
      </c>
      <c r="N8" s="56">
        <v>18.147600000000001</v>
      </c>
      <c r="O8" s="57" t="s">
        <v>73</v>
      </c>
      <c r="P8" s="57">
        <v>25.154800000000002</v>
      </c>
      <c r="Q8" s="58" t="s">
        <v>76</v>
      </c>
      <c r="R8" s="58">
        <v>26.052499999999998</v>
      </c>
    </row>
    <row r="9" spans="1:18" x14ac:dyDescent="0.25">
      <c r="A9" s="74"/>
      <c r="B9" s="3" t="s">
        <v>71</v>
      </c>
      <c r="C9" s="3">
        <v>17.994299999999999</v>
      </c>
      <c r="D9" s="4" t="s">
        <v>74</v>
      </c>
      <c r="E9" s="4">
        <v>25.407800000000002</v>
      </c>
      <c r="F9" s="5" t="s">
        <v>77</v>
      </c>
      <c r="G9" s="5">
        <v>26.922699999999999</v>
      </c>
      <c r="H9"/>
      <c r="L9" s="73"/>
      <c r="M9" s="56" t="s">
        <v>71</v>
      </c>
      <c r="N9" s="56">
        <v>18.1111</v>
      </c>
      <c r="O9" s="57" t="s">
        <v>74</v>
      </c>
      <c r="P9" s="57">
        <v>25.286100000000001</v>
      </c>
      <c r="Q9" s="58" t="s">
        <v>77</v>
      </c>
      <c r="R9" s="58">
        <v>26.145099999999999</v>
      </c>
    </row>
    <row r="10" spans="1:18" x14ac:dyDescent="0.25">
      <c r="A10" s="74"/>
      <c r="B10" s="3" t="s">
        <v>72</v>
      </c>
      <c r="C10" s="3">
        <v>17.817399999999999</v>
      </c>
      <c r="D10" s="4" t="s">
        <v>75</v>
      </c>
      <c r="E10" s="4">
        <v>25.336400000000001</v>
      </c>
      <c r="F10" s="5" t="s">
        <v>78</v>
      </c>
      <c r="G10" s="5">
        <v>26.727399999999999</v>
      </c>
      <c r="H10"/>
      <c r="L10" s="73"/>
      <c r="M10" s="56" t="s">
        <v>72</v>
      </c>
      <c r="N10" s="56">
        <v>18.0319</v>
      </c>
      <c r="O10" s="57" t="s">
        <v>75</v>
      </c>
      <c r="P10" s="57">
        <v>25.077300000000001</v>
      </c>
      <c r="Q10" s="58" t="s">
        <v>78</v>
      </c>
      <c r="R10" s="58">
        <v>25.726400000000002</v>
      </c>
    </row>
    <row r="11" spans="1:18" x14ac:dyDescent="0.25">
      <c r="A11" s="74" t="s">
        <v>158</v>
      </c>
      <c r="B11" s="3" t="s">
        <v>82</v>
      </c>
      <c r="C11" s="3">
        <v>17.864100000000001</v>
      </c>
      <c r="D11" s="4" t="s">
        <v>85</v>
      </c>
      <c r="E11" s="4">
        <v>29.7285</v>
      </c>
      <c r="F11" s="5" t="s">
        <v>88</v>
      </c>
      <c r="G11" s="5">
        <v>20.582799999999999</v>
      </c>
      <c r="H11"/>
      <c r="I11"/>
      <c r="L11" s="73" t="s">
        <v>148</v>
      </c>
      <c r="M11" s="56" t="s">
        <v>82</v>
      </c>
      <c r="N11" s="56">
        <v>18.296900000000001</v>
      </c>
      <c r="O11" s="57" t="s">
        <v>85</v>
      </c>
      <c r="P11" s="57">
        <v>24.001799999999999</v>
      </c>
      <c r="Q11" s="58" t="s">
        <v>88</v>
      </c>
      <c r="R11" s="58">
        <v>27.445699999999999</v>
      </c>
    </row>
    <row r="12" spans="1:18" x14ac:dyDescent="0.25">
      <c r="A12" s="74"/>
      <c r="B12" s="3" t="s">
        <v>83</v>
      </c>
      <c r="C12" s="3">
        <v>17.744700000000002</v>
      </c>
      <c r="D12" s="4" t="s">
        <v>86</v>
      </c>
      <c r="E12" s="4">
        <v>30.119299999999999</v>
      </c>
      <c r="F12" s="5" t="s">
        <v>89</v>
      </c>
      <c r="G12" s="5">
        <v>20.549700000000001</v>
      </c>
      <c r="H12"/>
      <c r="I12"/>
      <c r="L12" s="73"/>
      <c r="M12" s="56" t="s">
        <v>83</v>
      </c>
      <c r="N12" s="56">
        <v>18.2286</v>
      </c>
      <c r="O12" s="57" t="s">
        <v>86</v>
      </c>
      <c r="P12" s="57">
        <v>24.021699999999999</v>
      </c>
      <c r="Q12" s="58" t="s">
        <v>89</v>
      </c>
      <c r="R12" s="58">
        <v>27.466100000000001</v>
      </c>
    </row>
    <row r="13" spans="1:18" x14ac:dyDescent="0.25">
      <c r="A13" s="74"/>
      <c r="B13" s="3" t="s">
        <v>84</v>
      </c>
      <c r="C13" s="3">
        <v>17.715800000000002</v>
      </c>
      <c r="D13" s="4" t="s">
        <v>87</v>
      </c>
      <c r="E13" s="4">
        <v>29.649100000000001</v>
      </c>
      <c r="F13" s="5" t="s">
        <v>90</v>
      </c>
      <c r="G13" s="5">
        <v>20.543700000000001</v>
      </c>
      <c r="H13"/>
      <c r="I13"/>
      <c r="L13" s="73"/>
      <c r="M13" s="56" t="s">
        <v>84</v>
      </c>
      <c r="N13" s="56">
        <v>18.2088</v>
      </c>
      <c r="O13" s="57" t="s">
        <v>87</v>
      </c>
      <c r="P13" s="57">
        <v>24.0032</v>
      </c>
      <c r="Q13" s="58" t="s">
        <v>90</v>
      </c>
      <c r="R13" s="58">
        <v>27.420500000000001</v>
      </c>
    </row>
    <row r="14" spans="1:18" x14ac:dyDescent="0.25">
      <c r="A14" s="74" t="s">
        <v>159</v>
      </c>
      <c r="B14" s="3" t="s">
        <v>94</v>
      </c>
      <c r="C14" s="3">
        <v>18.116399999999999</v>
      </c>
      <c r="D14" s="4" t="s">
        <v>97</v>
      </c>
      <c r="E14" s="4">
        <v>26.400300000000001</v>
      </c>
      <c r="F14" s="5" t="s">
        <v>100</v>
      </c>
      <c r="G14" s="5">
        <v>25.610499999999998</v>
      </c>
      <c r="H14"/>
      <c r="I14"/>
      <c r="L14" s="73" t="s">
        <v>149</v>
      </c>
      <c r="M14" s="56" t="s">
        <v>94</v>
      </c>
      <c r="N14" s="56">
        <v>18.3352</v>
      </c>
      <c r="O14" s="57" t="s">
        <v>97</v>
      </c>
      <c r="P14" s="57">
        <v>25.191500000000001</v>
      </c>
      <c r="Q14" s="58" t="s">
        <v>100</v>
      </c>
      <c r="R14" s="58">
        <v>23.741</v>
      </c>
    </row>
    <row r="15" spans="1:18" x14ac:dyDescent="0.25">
      <c r="A15" s="74"/>
      <c r="B15" s="3" t="s">
        <v>95</v>
      </c>
      <c r="C15" s="3">
        <v>17.93</v>
      </c>
      <c r="D15" s="4" t="s">
        <v>98</v>
      </c>
      <c r="E15" s="4">
        <v>26.1905</v>
      </c>
      <c r="F15" s="5" t="s">
        <v>101</v>
      </c>
      <c r="G15" s="5">
        <v>25.580500000000001</v>
      </c>
      <c r="H15"/>
      <c r="I15"/>
      <c r="L15" s="73"/>
      <c r="M15" s="56" t="s">
        <v>95</v>
      </c>
      <c r="N15" s="56">
        <v>18.247900000000001</v>
      </c>
      <c r="O15" s="57" t="s">
        <v>98</v>
      </c>
      <c r="P15" s="57">
        <v>25.0488</v>
      </c>
      <c r="Q15" s="58" t="s">
        <v>101</v>
      </c>
      <c r="R15" s="58">
        <v>23.744900000000001</v>
      </c>
    </row>
    <row r="16" spans="1:18" x14ac:dyDescent="0.25">
      <c r="A16" s="74"/>
      <c r="B16" s="3" t="s">
        <v>96</v>
      </c>
      <c r="C16" s="3">
        <v>17.9406</v>
      </c>
      <c r="D16" s="4" t="s">
        <v>99</v>
      </c>
      <c r="E16" s="4">
        <v>26.1937</v>
      </c>
      <c r="F16" s="5" t="s">
        <v>102</v>
      </c>
      <c r="G16" s="5">
        <v>25.7332</v>
      </c>
      <c r="H16"/>
      <c r="I16"/>
      <c r="L16" s="73"/>
      <c r="M16" s="56" t="s">
        <v>96</v>
      </c>
      <c r="N16" s="56">
        <v>18.2759</v>
      </c>
      <c r="O16" s="57" t="s">
        <v>99</v>
      </c>
      <c r="P16" s="57">
        <v>25.111000000000001</v>
      </c>
      <c r="Q16" s="58" t="s">
        <v>102</v>
      </c>
      <c r="R16" s="58">
        <v>23.808199999999999</v>
      </c>
    </row>
    <row r="17" spans="1:18" x14ac:dyDescent="0.25">
      <c r="A17" s="74" t="s">
        <v>160</v>
      </c>
      <c r="B17" s="3" t="s">
        <v>106</v>
      </c>
      <c r="C17" s="3">
        <v>17.255099999999999</v>
      </c>
      <c r="D17" s="4" t="s">
        <v>109</v>
      </c>
      <c r="E17" s="4">
        <v>26.541499999999999</v>
      </c>
      <c r="F17" s="5" t="s">
        <v>112</v>
      </c>
      <c r="G17" s="5">
        <v>24.572299999999998</v>
      </c>
      <c r="H17"/>
      <c r="I17"/>
      <c r="L17" s="73" t="s">
        <v>150</v>
      </c>
      <c r="M17" s="56" t="s">
        <v>106</v>
      </c>
      <c r="N17" s="56">
        <v>17.851199999999999</v>
      </c>
      <c r="O17" s="57" t="s">
        <v>109</v>
      </c>
      <c r="P17" s="57">
        <v>26.2637</v>
      </c>
      <c r="Q17" s="58" t="s">
        <v>112</v>
      </c>
      <c r="R17" s="58">
        <v>25.178100000000001</v>
      </c>
    </row>
    <row r="18" spans="1:18" x14ac:dyDescent="0.25">
      <c r="A18" s="74"/>
      <c r="B18" s="3" t="s">
        <v>107</v>
      </c>
      <c r="C18" s="3">
        <v>17.180599999999998</v>
      </c>
      <c r="D18" s="4" t="s">
        <v>110</v>
      </c>
      <c r="E18" s="4">
        <v>26.407699999999998</v>
      </c>
      <c r="F18" s="5" t="s">
        <v>113</v>
      </c>
      <c r="G18" s="5">
        <v>24.494399999999999</v>
      </c>
      <c r="H18"/>
      <c r="I18"/>
      <c r="L18" s="73"/>
      <c r="M18" s="56" t="s">
        <v>107</v>
      </c>
      <c r="N18" s="56">
        <v>17.7621</v>
      </c>
      <c r="O18" s="57" t="s">
        <v>110</v>
      </c>
      <c r="P18" s="57">
        <v>26.5884</v>
      </c>
      <c r="Q18" s="58" t="s">
        <v>113</v>
      </c>
      <c r="R18" s="58">
        <v>24.934699999999999</v>
      </c>
    </row>
    <row r="19" spans="1:18" x14ac:dyDescent="0.25">
      <c r="A19" s="74"/>
      <c r="B19" s="3" t="s">
        <v>108</v>
      </c>
      <c r="C19" s="3">
        <v>17.1447</v>
      </c>
      <c r="D19" s="4" t="s">
        <v>111</v>
      </c>
      <c r="E19" s="4">
        <v>26.300999999999998</v>
      </c>
      <c r="F19" s="5" t="s">
        <v>114</v>
      </c>
      <c r="G19" s="5">
        <v>24.464600000000001</v>
      </c>
      <c r="H19"/>
      <c r="I19"/>
      <c r="L19" s="73"/>
      <c r="M19" s="56" t="s">
        <v>108</v>
      </c>
      <c r="N19" s="56">
        <v>17.6922</v>
      </c>
      <c r="O19" s="57" t="s">
        <v>111</v>
      </c>
      <c r="P19" s="57">
        <v>26.428000000000001</v>
      </c>
      <c r="Q19" s="58" t="s">
        <v>114</v>
      </c>
      <c r="R19" s="58">
        <v>25.0336</v>
      </c>
    </row>
    <row r="20" spans="1:18" x14ac:dyDescent="0.25">
      <c r="A20" s="74" t="s">
        <v>161</v>
      </c>
      <c r="B20" s="3" t="s">
        <v>118</v>
      </c>
      <c r="C20" s="3">
        <v>17.687100000000001</v>
      </c>
      <c r="D20" s="4" t="s">
        <v>121</v>
      </c>
      <c r="E20" s="4">
        <v>26.106100000000001</v>
      </c>
      <c r="F20" s="5" t="s">
        <v>124</v>
      </c>
      <c r="G20" s="5">
        <v>27.600100000000001</v>
      </c>
      <c r="H20"/>
      <c r="I20"/>
      <c r="L20" s="73" t="s">
        <v>151</v>
      </c>
      <c r="M20" s="56" t="s">
        <v>118</v>
      </c>
      <c r="N20" s="56">
        <v>18.518599999999999</v>
      </c>
      <c r="O20" s="57" t="s">
        <v>121</v>
      </c>
      <c r="P20" s="57">
        <v>26.814800000000002</v>
      </c>
      <c r="Q20" s="58" t="s">
        <v>124</v>
      </c>
      <c r="R20" s="58">
        <v>28.113199999999999</v>
      </c>
    </row>
    <row r="21" spans="1:18" x14ac:dyDescent="0.25">
      <c r="A21" s="74"/>
      <c r="B21" s="3" t="s">
        <v>119</v>
      </c>
      <c r="C21" s="3">
        <v>17.6051</v>
      </c>
      <c r="D21" s="4" t="s">
        <v>122</v>
      </c>
      <c r="E21" s="4">
        <v>25.8855</v>
      </c>
      <c r="F21" s="5" t="s">
        <v>125</v>
      </c>
      <c r="G21" s="5">
        <v>27.259799999999998</v>
      </c>
      <c r="H21"/>
      <c r="I21"/>
      <c r="L21" s="73"/>
      <c r="M21" s="56" t="s">
        <v>119</v>
      </c>
      <c r="N21" s="56">
        <v>18.533300000000001</v>
      </c>
      <c r="O21" s="57" t="s">
        <v>122</v>
      </c>
      <c r="P21" s="57">
        <v>27.014700000000001</v>
      </c>
      <c r="Q21" s="58" t="s">
        <v>125</v>
      </c>
      <c r="R21" s="58">
        <v>27.9709</v>
      </c>
    </row>
    <row r="22" spans="1:18" x14ac:dyDescent="0.25">
      <c r="A22" s="74"/>
      <c r="B22" s="3" t="s">
        <v>120</v>
      </c>
      <c r="C22" s="3">
        <v>17.617100000000001</v>
      </c>
      <c r="D22" s="4" t="s">
        <v>123</v>
      </c>
      <c r="E22" s="4">
        <v>26.005700000000001</v>
      </c>
      <c r="F22" s="5" t="s">
        <v>126</v>
      </c>
      <c r="G22" s="5">
        <v>27.547799999999999</v>
      </c>
      <c r="H22"/>
      <c r="I22"/>
      <c r="L22" s="73"/>
      <c r="M22" s="56" t="s">
        <v>120</v>
      </c>
      <c r="N22" s="56">
        <v>18.411899999999999</v>
      </c>
      <c r="O22" s="57" t="s">
        <v>123</v>
      </c>
      <c r="P22" s="57">
        <v>27.1069</v>
      </c>
      <c r="Q22" s="58" t="s">
        <v>126</v>
      </c>
      <c r="R22" s="58">
        <v>28.006599999999999</v>
      </c>
    </row>
    <row r="23" spans="1:18" x14ac:dyDescent="0.25">
      <c r="A23" s="74" t="s">
        <v>162</v>
      </c>
      <c r="B23" s="3" t="s">
        <v>130</v>
      </c>
      <c r="C23" s="3">
        <v>17.414300000000001</v>
      </c>
      <c r="D23" s="4" t="s">
        <v>133</v>
      </c>
      <c r="E23" s="4">
        <v>25.6157</v>
      </c>
      <c r="F23" s="5" t="s">
        <v>136</v>
      </c>
      <c r="G23" s="5">
        <v>25.917400000000001</v>
      </c>
      <c r="H23"/>
      <c r="I23"/>
      <c r="L23" s="73" t="s">
        <v>152</v>
      </c>
      <c r="M23" s="56" t="s">
        <v>130</v>
      </c>
      <c r="N23" s="56">
        <v>18.753299999999999</v>
      </c>
      <c r="O23" s="57" t="s">
        <v>133</v>
      </c>
      <c r="P23" s="57">
        <v>24.039400000000001</v>
      </c>
      <c r="Q23" s="58" t="s">
        <v>136</v>
      </c>
      <c r="R23" s="58">
        <v>26.280999999999999</v>
      </c>
    </row>
    <row r="24" spans="1:18" x14ac:dyDescent="0.25">
      <c r="A24" s="74"/>
      <c r="B24" s="3" t="s">
        <v>131</v>
      </c>
      <c r="C24" s="3">
        <v>17.3078</v>
      </c>
      <c r="D24" s="4" t="s">
        <v>134</v>
      </c>
      <c r="E24" s="4">
        <v>25.528400000000001</v>
      </c>
      <c r="F24" s="5" t="s">
        <v>137</v>
      </c>
      <c r="G24" s="5">
        <v>25.6812</v>
      </c>
      <c r="H24"/>
      <c r="I24"/>
      <c r="L24" s="73"/>
      <c r="M24" s="56" t="s">
        <v>131</v>
      </c>
      <c r="N24" s="56">
        <v>18.764800000000001</v>
      </c>
      <c r="O24" s="57" t="s">
        <v>134</v>
      </c>
      <c r="P24" s="57">
        <v>24.121099999999998</v>
      </c>
      <c r="Q24" s="58" t="s">
        <v>137</v>
      </c>
      <c r="R24" s="58">
        <v>26.437799999999999</v>
      </c>
    </row>
    <row r="25" spans="1:18" x14ac:dyDescent="0.25">
      <c r="A25" s="74"/>
      <c r="B25" s="3" t="s">
        <v>132</v>
      </c>
      <c r="C25" s="3">
        <v>17.177499999999998</v>
      </c>
      <c r="D25" s="4" t="s">
        <v>135</v>
      </c>
      <c r="E25" s="4">
        <v>25.489599999999999</v>
      </c>
      <c r="F25" s="5" t="s">
        <v>138</v>
      </c>
      <c r="G25" s="5">
        <v>26.034800000000001</v>
      </c>
      <c r="H25"/>
      <c r="I25"/>
      <c r="L25" s="73"/>
      <c r="M25" s="56" t="s">
        <v>132</v>
      </c>
      <c r="N25" s="56">
        <v>18.589500000000001</v>
      </c>
      <c r="O25" s="57" t="s">
        <v>135</v>
      </c>
      <c r="P25" s="57">
        <v>24.005800000000001</v>
      </c>
      <c r="Q25" s="58" t="s">
        <v>138</v>
      </c>
      <c r="R25" s="58">
        <v>26.723299999999998</v>
      </c>
    </row>
    <row r="26" spans="1:18" x14ac:dyDescent="0.25">
      <c r="A26" s="74" t="s">
        <v>163</v>
      </c>
      <c r="B26" s="3" t="s">
        <v>103</v>
      </c>
      <c r="C26" s="3">
        <v>17.3598</v>
      </c>
      <c r="D26" s="4" t="s">
        <v>104</v>
      </c>
      <c r="E26" s="4">
        <v>22.531300000000002</v>
      </c>
      <c r="F26" s="5" t="s">
        <v>105</v>
      </c>
      <c r="G26" s="5">
        <v>27.453199999999999</v>
      </c>
      <c r="H26"/>
      <c r="I26"/>
      <c r="L26" s="73" t="s">
        <v>153</v>
      </c>
      <c r="M26" s="56" t="s">
        <v>103</v>
      </c>
      <c r="N26" s="56">
        <v>17.731200000000001</v>
      </c>
      <c r="O26" s="57" t="s">
        <v>104</v>
      </c>
      <c r="P26" s="57">
        <v>23.897300000000001</v>
      </c>
      <c r="Q26" s="58" t="s">
        <v>105</v>
      </c>
      <c r="R26" s="58">
        <v>26.457699999999999</v>
      </c>
    </row>
    <row r="27" spans="1:18" x14ac:dyDescent="0.25">
      <c r="A27" s="74"/>
      <c r="B27" s="3" t="s">
        <v>115</v>
      </c>
      <c r="C27" s="3">
        <v>17.363800000000001</v>
      </c>
      <c r="D27" s="4" t="s">
        <v>116</v>
      </c>
      <c r="E27" s="4">
        <v>22.6233</v>
      </c>
      <c r="F27" s="5" t="s">
        <v>117</v>
      </c>
      <c r="G27" s="5">
        <v>27.2819</v>
      </c>
      <c r="H27"/>
      <c r="I27"/>
      <c r="L27" s="73"/>
      <c r="M27" s="56" t="s">
        <v>115</v>
      </c>
      <c r="N27" s="56">
        <v>17.7773</v>
      </c>
      <c r="O27" s="57" t="s">
        <v>116</v>
      </c>
      <c r="P27" s="57">
        <v>23.808399999999999</v>
      </c>
      <c r="Q27" s="58" t="s">
        <v>117</v>
      </c>
      <c r="R27" s="58">
        <v>26.5091</v>
      </c>
    </row>
    <row r="28" spans="1:18" x14ac:dyDescent="0.25">
      <c r="A28" s="74"/>
      <c r="B28" s="3" t="s">
        <v>127</v>
      </c>
      <c r="C28" s="3">
        <v>17.454699999999999</v>
      </c>
      <c r="D28" s="4" t="s">
        <v>128</v>
      </c>
      <c r="E28" s="4">
        <v>22.656300000000002</v>
      </c>
      <c r="F28" s="5" t="s">
        <v>129</v>
      </c>
      <c r="G28" s="5">
        <v>27.1173</v>
      </c>
      <c r="H28"/>
      <c r="I28"/>
      <c r="L28" s="73"/>
      <c r="M28" s="56" t="s">
        <v>127</v>
      </c>
      <c r="N28" s="56">
        <v>17.866800000000001</v>
      </c>
      <c r="O28" s="57" t="s">
        <v>128</v>
      </c>
      <c r="P28" s="57">
        <v>24.0793</v>
      </c>
      <c r="Q28" s="58" t="s">
        <v>129</v>
      </c>
      <c r="R28" s="58">
        <v>26.351600000000001</v>
      </c>
    </row>
    <row r="29" spans="1:18" x14ac:dyDescent="0.25">
      <c r="A29" s="74" t="s">
        <v>164</v>
      </c>
      <c r="B29" s="3" t="s">
        <v>67</v>
      </c>
      <c r="C29" s="3">
        <v>17.824000000000002</v>
      </c>
      <c r="D29" s="4" t="s">
        <v>68</v>
      </c>
      <c r="E29" s="4">
        <v>24.1342</v>
      </c>
      <c r="F29" s="5" t="s">
        <v>69</v>
      </c>
      <c r="G29" s="5">
        <v>23.676500000000001</v>
      </c>
      <c r="H29"/>
      <c r="I29"/>
      <c r="L29" s="73" t="s">
        <v>154</v>
      </c>
      <c r="M29" s="56" t="s">
        <v>67</v>
      </c>
      <c r="N29" s="56">
        <v>17.929300000000001</v>
      </c>
      <c r="O29" s="57" t="s">
        <v>68</v>
      </c>
      <c r="P29" s="57">
        <v>23.518799999999999</v>
      </c>
      <c r="Q29" s="58" t="s">
        <v>69</v>
      </c>
      <c r="R29" s="58">
        <v>24.6172</v>
      </c>
    </row>
    <row r="30" spans="1:18" x14ac:dyDescent="0.25">
      <c r="A30" s="74"/>
      <c r="B30" s="3" t="s">
        <v>79</v>
      </c>
      <c r="C30" s="3">
        <v>17.7959</v>
      </c>
      <c r="D30" s="4" t="s">
        <v>80</v>
      </c>
      <c r="E30" s="4">
        <v>23.992599999999999</v>
      </c>
      <c r="F30" s="5" t="s">
        <v>81</v>
      </c>
      <c r="G30" s="5">
        <v>23.134499999999999</v>
      </c>
      <c r="H30"/>
      <c r="I30"/>
      <c r="L30" s="73"/>
      <c r="M30" s="56" t="s">
        <v>79</v>
      </c>
      <c r="N30" s="56">
        <v>17.8584</v>
      </c>
      <c r="O30" s="57" t="s">
        <v>80</v>
      </c>
      <c r="P30" s="57">
        <v>23.822199999999999</v>
      </c>
      <c r="Q30" s="58" t="s">
        <v>81</v>
      </c>
      <c r="R30" s="58">
        <v>23.7666</v>
      </c>
    </row>
    <row r="31" spans="1:18" x14ac:dyDescent="0.25">
      <c r="A31" s="74"/>
      <c r="B31" s="3" t="s">
        <v>91</v>
      </c>
      <c r="C31" s="3">
        <v>17.7623</v>
      </c>
      <c r="D31" s="4" t="s">
        <v>92</v>
      </c>
      <c r="E31" s="4">
        <v>23.936499999999999</v>
      </c>
      <c r="F31" s="5" t="s">
        <v>93</v>
      </c>
      <c r="G31" s="5">
        <v>23.108499999999999</v>
      </c>
      <c r="H31"/>
      <c r="I31"/>
      <c r="L31" s="73"/>
      <c r="M31" s="56" t="s">
        <v>91</v>
      </c>
      <c r="N31" s="56">
        <v>17.813199999999998</v>
      </c>
      <c r="O31" s="57" t="s">
        <v>92</v>
      </c>
      <c r="P31" s="57">
        <v>23.508400000000002</v>
      </c>
      <c r="Q31" s="58" t="s">
        <v>93</v>
      </c>
      <c r="R31" s="58">
        <v>23.8691</v>
      </c>
    </row>
  </sheetData>
  <mergeCells count="20">
    <mergeCell ref="A23:A25"/>
    <mergeCell ref="A26:A28"/>
    <mergeCell ref="A29:A31"/>
    <mergeCell ref="A8:A10"/>
    <mergeCell ref="L20:L22"/>
    <mergeCell ref="L23:L25"/>
    <mergeCell ref="L26:L28"/>
    <mergeCell ref="L29:L31"/>
    <mergeCell ref="L17:L19"/>
    <mergeCell ref="A20:A22"/>
    <mergeCell ref="A2:A4"/>
    <mergeCell ref="A5:A7"/>
    <mergeCell ref="A14:A16"/>
    <mergeCell ref="A11:A13"/>
    <mergeCell ref="A17:A19"/>
    <mergeCell ref="L2:L4"/>
    <mergeCell ref="L5:L7"/>
    <mergeCell ref="L8:L10"/>
    <mergeCell ref="L11:L13"/>
    <mergeCell ref="L14:L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25"/>
  <sheetViews>
    <sheetView workbookViewId="0"/>
  </sheetViews>
  <sheetFormatPr defaultRowHeight="15" x14ac:dyDescent="0.25"/>
  <sheetData>
    <row r="1" spans="1:6" x14ac:dyDescent="0.25">
      <c r="A1" t="s">
        <v>0</v>
      </c>
    </row>
    <row r="2" spans="1:6" x14ac:dyDescent="0.25">
      <c r="A2" t="s">
        <v>1</v>
      </c>
    </row>
    <row r="3" spans="1:6" x14ac:dyDescent="0.25">
      <c r="A3" t="s">
        <v>2</v>
      </c>
    </row>
    <row r="5" spans="1:6" x14ac:dyDescent="0.25">
      <c r="A5" t="s">
        <v>3</v>
      </c>
    </row>
    <row r="7" spans="1:6" x14ac:dyDescent="0.25">
      <c r="A7" t="s">
        <v>4</v>
      </c>
    </row>
    <row r="8" spans="1:6" x14ac:dyDescent="0.25">
      <c r="A8" t="s">
        <v>5</v>
      </c>
      <c r="B8" t="s">
        <v>6</v>
      </c>
      <c r="C8" t="s">
        <v>7</v>
      </c>
    </row>
    <row r="9" spans="1:6" x14ac:dyDescent="0.25">
      <c r="A9" t="s">
        <v>8</v>
      </c>
      <c r="B9" t="s">
        <v>6</v>
      </c>
      <c r="C9" t="s">
        <v>9</v>
      </c>
    </row>
    <row r="10" spans="1:6" x14ac:dyDescent="0.25">
      <c r="A10" t="s">
        <v>10</v>
      </c>
    </row>
    <row r="11" spans="1:6" x14ac:dyDescent="0.25">
      <c r="A11" t="s">
        <v>11</v>
      </c>
    </row>
    <row r="12" spans="1:6" x14ac:dyDescent="0.25">
      <c r="A12" t="s">
        <v>12</v>
      </c>
    </row>
    <row r="13" spans="1:6" x14ac:dyDescent="0.25">
      <c r="A13" t="s">
        <v>13</v>
      </c>
    </row>
    <row r="15" spans="1:6" x14ac:dyDescent="0.25">
      <c r="A15" t="s">
        <v>14</v>
      </c>
    </row>
    <row r="16" spans="1:6" x14ac:dyDescent="0.25">
      <c r="A16" t="s">
        <v>15</v>
      </c>
      <c r="B16" t="s">
        <v>16</v>
      </c>
      <c r="C16" t="s">
        <v>17</v>
      </c>
      <c r="D16" t="s">
        <v>18</v>
      </c>
      <c r="E16" t="s">
        <v>19</v>
      </c>
      <c r="F16" t="s">
        <v>20</v>
      </c>
    </row>
    <row r="17" spans="1:14" x14ac:dyDescent="0.25">
      <c r="A17">
        <v>1</v>
      </c>
      <c r="B17">
        <v>1</v>
      </c>
      <c r="C17" t="s">
        <v>21</v>
      </c>
      <c r="D17" s="1">
        <v>8.3333333333333329E-2</v>
      </c>
      <c r="E17" t="s">
        <v>22</v>
      </c>
    </row>
    <row r="18" spans="1:14" x14ac:dyDescent="0.25">
      <c r="A18">
        <v>2</v>
      </c>
      <c r="B18">
        <v>1</v>
      </c>
      <c r="C18" t="s">
        <v>23</v>
      </c>
      <c r="D18" s="1">
        <v>0.41666666666666669</v>
      </c>
      <c r="E18" t="s">
        <v>22</v>
      </c>
    </row>
    <row r="19" spans="1:14" x14ac:dyDescent="0.25">
      <c r="A19">
        <v>3</v>
      </c>
      <c r="B19">
        <v>40</v>
      </c>
      <c r="C19" t="s">
        <v>23</v>
      </c>
      <c r="D19" s="1">
        <v>1.0416666666666666E-2</v>
      </c>
      <c r="E19" t="s">
        <v>22</v>
      </c>
    </row>
    <row r="20" spans="1:14" x14ac:dyDescent="0.25">
      <c r="C20" t="s">
        <v>24</v>
      </c>
      <c r="D20" s="1">
        <v>4.1666666666666664E-2</v>
      </c>
      <c r="E20" t="s">
        <v>22</v>
      </c>
    </row>
    <row r="21" spans="1:14" x14ac:dyDescent="0.25">
      <c r="A21" t="s">
        <v>25</v>
      </c>
      <c r="B21">
        <v>1</v>
      </c>
      <c r="C21" t="s">
        <v>23</v>
      </c>
      <c r="D21" s="1">
        <v>1.0416666666666666E-2</v>
      </c>
      <c r="E21" t="s">
        <v>22</v>
      </c>
    </row>
    <row r="22" spans="1:14" x14ac:dyDescent="0.25">
      <c r="C22" t="s">
        <v>24</v>
      </c>
      <c r="D22" s="1">
        <v>4.1666666666666664E-2</v>
      </c>
      <c r="E22" t="s">
        <v>22</v>
      </c>
    </row>
    <row r="23" spans="1:14" x14ac:dyDescent="0.25">
      <c r="C23" t="s">
        <v>23</v>
      </c>
      <c r="D23" s="1">
        <v>1.0416666666666666E-2</v>
      </c>
      <c r="E23" t="s">
        <v>22</v>
      </c>
    </row>
    <row r="24" spans="1:14" x14ac:dyDescent="0.25">
      <c r="C24" t="s">
        <v>24</v>
      </c>
      <c r="D24" s="1">
        <v>1.0416666666666666E-2</v>
      </c>
      <c r="E24" t="s">
        <v>22</v>
      </c>
    </row>
    <row r="25" spans="1:14" x14ac:dyDescent="0.25">
      <c r="A25" t="s">
        <v>26</v>
      </c>
    </row>
    <row r="26" spans="1:14" x14ac:dyDescent="0.25">
      <c r="A26" t="s">
        <v>27</v>
      </c>
    </row>
    <row r="27" spans="1:14" x14ac:dyDescent="0.25">
      <c r="A27" t="s">
        <v>28</v>
      </c>
    </row>
    <row r="29" spans="1:14" x14ac:dyDescent="0.25">
      <c r="A29" t="s">
        <v>29</v>
      </c>
      <c r="B29" t="s">
        <v>30</v>
      </c>
      <c r="C29" t="s">
        <v>31</v>
      </c>
      <c r="D29" t="s">
        <v>32</v>
      </c>
      <c r="E29" t="s">
        <v>33</v>
      </c>
      <c r="F29" t="s">
        <v>34</v>
      </c>
      <c r="G29" t="s">
        <v>35</v>
      </c>
      <c r="H29" t="s">
        <v>36</v>
      </c>
      <c r="I29" t="s">
        <v>37</v>
      </c>
      <c r="J29" t="s">
        <v>38</v>
      </c>
      <c r="K29" t="s">
        <v>39</v>
      </c>
      <c r="L29" t="s">
        <v>40</v>
      </c>
      <c r="M29" t="s">
        <v>41</v>
      </c>
      <c r="N29" t="s">
        <v>42</v>
      </c>
    </row>
    <row r="30" spans="1:14" x14ac:dyDescent="0.25">
      <c r="A30" t="s">
        <v>43</v>
      </c>
      <c r="C30" t="s">
        <v>44</v>
      </c>
      <c r="D30" t="s">
        <v>45</v>
      </c>
      <c r="E30">
        <v>17.135200000000001</v>
      </c>
      <c r="F30">
        <v>-999.9</v>
      </c>
      <c r="K30">
        <v>80.8</v>
      </c>
    </row>
    <row r="31" spans="1:14" x14ac:dyDescent="0.25">
      <c r="A31" t="s">
        <v>46</v>
      </c>
      <c r="C31" t="s">
        <v>44</v>
      </c>
      <c r="D31" t="s">
        <v>45</v>
      </c>
      <c r="E31">
        <v>17.0166</v>
      </c>
      <c r="F31">
        <v>-999.9</v>
      </c>
      <c r="K31">
        <v>81</v>
      </c>
    </row>
    <row r="32" spans="1:14" x14ac:dyDescent="0.25">
      <c r="A32" t="s">
        <v>47</v>
      </c>
      <c r="C32" t="s">
        <v>44</v>
      </c>
      <c r="D32" t="s">
        <v>45</v>
      </c>
      <c r="E32">
        <v>16.957799999999999</v>
      </c>
      <c r="F32">
        <v>-999.9</v>
      </c>
      <c r="K32">
        <v>81</v>
      </c>
    </row>
    <row r="33" spans="1:11" x14ac:dyDescent="0.25">
      <c r="A33" t="s">
        <v>48</v>
      </c>
      <c r="C33" t="s">
        <v>44</v>
      </c>
      <c r="D33" t="s">
        <v>45</v>
      </c>
      <c r="E33">
        <v>26.487200000000001</v>
      </c>
      <c r="F33">
        <v>-999.9</v>
      </c>
      <c r="K33">
        <v>80.599999999999994</v>
      </c>
    </row>
    <row r="34" spans="1:11" x14ac:dyDescent="0.25">
      <c r="A34" t="s">
        <v>49</v>
      </c>
      <c r="C34" t="s">
        <v>44</v>
      </c>
      <c r="D34" t="s">
        <v>45</v>
      </c>
      <c r="E34">
        <v>26.710699999999999</v>
      </c>
      <c r="F34">
        <v>-999.9</v>
      </c>
      <c r="K34">
        <v>80.599999999999994</v>
      </c>
    </row>
    <row r="35" spans="1:11" x14ac:dyDescent="0.25">
      <c r="A35" t="s">
        <v>50</v>
      </c>
      <c r="C35" t="s">
        <v>44</v>
      </c>
      <c r="D35" t="s">
        <v>45</v>
      </c>
      <c r="E35">
        <v>26.5244</v>
      </c>
      <c r="F35">
        <v>-999.9</v>
      </c>
      <c r="K35">
        <v>80.599999999999994</v>
      </c>
    </row>
    <row r="36" spans="1:11" x14ac:dyDescent="0.25">
      <c r="A36" t="s">
        <v>51</v>
      </c>
      <c r="C36" t="s">
        <v>44</v>
      </c>
      <c r="D36" t="s">
        <v>45</v>
      </c>
      <c r="E36">
        <v>24.641100000000002</v>
      </c>
      <c r="F36">
        <v>-999.9</v>
      </c>
      <c r="K36">
        <v>80.3</v>
      </c>
    </row>
    <row r="37" spans="1:11" x14ac:dyDescent="0.25">
      <c r="A37" t="s">
        <v>52</v>
      </c>
      <c r="C37" t="s">
        <v>44</v>
      </c>
      <c r="D37" t="s">
        <v>45</v>
      </c>
      <c r="E37">
        <v>24.3964</v>
      </c>
      <c r="F37">
        <v>-999.9</v>
      </c>
      <c r="K37">
        <v>80.3</v>
      </c>
    </row>
    <row r="38" spans="1:11" x14ac:dyDescent="0.25">
      <c r="A38" t="s">
        <v>53</v>
      </c>
      <c r="C38" t="s">
        <v>44</v>
      </c>
      <c r="D38" t="s">
        <v>45</v>
      </c>
      <c r="E38">
        <v>24.365100000000002</v>
      </c>
      <c r="F38">
        <v>-999.9</v>
      </c>
      <c r="K38">
        <v>80.3</v>
      </c>
    </row>
    <row r="39" spans="1:11" x14ac:dyDescent="0.25">
      <c r="A39" t="s">
        <v>54</v>
      </c>
      <c r="C39" t="s">
        <v>44</v>
      </c>
      <c r="D39" t="s">
        <v>45</v>
      </c>
      <c r="E39" t="s">
        <v>55</v>
      </c>
      <c r="K39">
        <v>84.1</v>
      </c>
    </row>
    <row r="40" spans="1:11" x14ac:dyDescent="0.25">
      <c r="A40" t="s">
        <v>56</v>
      </c>
      <c r="C40" t="s">
        <v>44</v>
      </c>
      <c r="D40" t="s">
        <v>45</v>
      </c>
      <c r="E40" t="s">
        <v>55</v>
      </c>
      <c r="K40">
        <v>70.099999999999994</v>
      </c>
    </row>
    <row r="41" spans="1:11" x14ac:dyDescent="0.25">
      <c r="A41" t="s">
        <v>57</v>
      </c>
      <c r="C41" t="s">
        <v>44</v>
      </c>
      <c r="D41" t="s">
        <v>45</v>
      </c>
      <c r="E41" t="s">
        <v>55</v>
      </c>
      <c r="K41">
        <v>83.1</v>
      </c>
    </row>
    <row r="42" spans="1:11" x14ac:dyDescent="0.25">
      <c r="A42" t="s">
        <v>58</v>
      </c>
      <c r="C42" t="s">
        <v>44</v>
      </c>
      <c r="D42" t="s">
        <v>45</v>
      </c>
      <c r="E42">
        <v>19.170999999999999</v>
      </c>
      <c r="F42">
        <v>-999.9</v>
      </c>
      <c r="K42">
        <v>81</v>
      </c>
    </row>
    <row r="43" spans="1:11" x14ac:dyDescent="0.25">
      <c r="A43" t="s">
        <v>59</v>
      </c>
      <c r="C43" t="s">
        <v>44</v>
      </c>
      <c r="D43" t="s">
        <v>45</v>
      </c>
      <c r="E43">
        <v>19.014600000000002</v>
      </c>
      <c r="F43">
        <v>-999.9</v>
      </c>
      <c r="K43">
        <v>81</v>
      </c>
    </row>
    <row r="44" spans="1:11" x14ac:dyDescent="0.25">
      <c r="A44" t="s">
        <v>60</v>
      </c>
      <c r="C44" t="s">
        <v>44</v>
      </c>
      <c r="D44" t="s">
        <v>45</v>
      </c>
      <c r="E44">
        <v>18.8598</v>
      </c>
      <c r="F44">
        <v>-999.9</v>
      </c>
      <c r="K44">
        <v>81</v>
      </c>
    </row>
    <row r="45" spans="1:11" x14ac:dyDescent="0.25">
      <c r="A45" t="s">
        <v>61</v>
      </c>
      <c r="C45" t="s">
        <v>44</v>
      </c>
      <c r="D45" t="s">
        <v>45</v>
      </c>
      <c r="E45">
        <v>30.130700000000001</v>
      </c>
      <c r="F45">
        <v>-999.9</v>
      </c>
      <c r="K45">
        <v>80.8</v>
      </c>
    </row>
    <row r="46" spans="1:11" x14ac:dyDescent="0.25">
      <c r="A46" t="s">
        <v>62</v>
      </c>
      <c r="C46" t="s">
        <v>44</v>
      </c>
      <c r="D46" t="s">
        <v>45</v>
      </c>
      <c r="E46">
        <v>30.971699999999998</v>
      </c>
      <c r="F46">
        <v>-999.9</v>
      </c>
      <c r="K46">
        <v>80.8</v>
      </c>
    </row>
    <row r="47" spans="1:11" x14ac:dyDescent="0.25">
      <c r="A47" t="s">
        <v>63</v>
      </c>
      <c r="C47" t="s">
        <v>44</v>
      </c>
      <c r="D47" t="s">
        <v>45</v>
      </c>
      <c r="E47">
        <v>30.422799999999999</v>
      </c>
      <c r="F47">
        <v>-999.9</v>
      </c>
      <c r="K47">
        <v>80.8</v>
      </c>
    </row>
    <row r="48" spans="1:11" x14ac:dyDescent="0.25">
      <c r="A48" t="s">
        <v>64</v>
      </c>
      <c r="C48" t="s">
        <v>44</v>
      </c>
      <c r="D48" t="s">
        <v>45</v>
      </c>
      <c r="E48">
        <v>26.878</v>
      </c>
      <c r="F48">
        <v>-999.9</v>
      </c>
      <c r="K48">
        <v>80.599999999999994</v>
      </c>
    </row>
    <row r="49" spans="1:11" x14ac:dyDescent="0.25">
      <c r="A49" t="s">
        <v>65</v>
      </c>
      <c r="C49" t="s">
        <v>44</v>
      </c>
      <c r="D49" t="s">
        <v>45</v>
      </c>
      <c r="E49">
        <v>26.902000000000001</v>
      </c>
      <c r="F49">
        <v>-999.9</v>
      </c>
      <c r="K49">
        <v>80.599999999999994</v>
      </c>
    </row>
    <row r="50" spans="1:11" x14ac:dyDescent="0.25">
      <c r="A50" t="s">
        <v>66</v>
      </c>
      <c r="C50" t="s">
        <v>44</v>
      </c>
      <c r="D50" t="s">
        <v>45</v>
      </c>
      <c r="E50">
        <v>26.947500000000002</v>
      </c>
      <c r="F50">
        <v>-999.9</v>
      </c>
      <c r="K50">
        <v>80.3</v>
      </c>
    </row>
    <row r="51" spans="1:11" x14ac:dyDescent="0.25">
      <c r="A51" t="s">
        <v>67</v>
      </c>
      <c r="C51" t="s">
        <v>44</v>
      </c>
      <c r="D51" t="s">
        <v>45</v>
      </c>
      <c r="E51">
        <v>17.824000000000002</v>
      </c>
      <c r="F51">
        <v>-999.9</v>
      </c>
      <c r="K51">
        <v>80.8</v>
      </c>
    </row>
    <row r="52" spans="1:11" x14ac:dyDescent="0.25">
      <c r="A52" t="s">
        <v>68</v>
      </c>
      <c r="C52" t="s">
        <v>44</v>
      </c>
      <c r="D52" t="s">
        <v>45</v>
      </c>
      <c r="E52">
        <v>24.1342</v>
      </c>
      <c r="F52">
        <v>-999.9</v>
      </c>
      <c r="K52">
        <v>80.3</v>
      </c>
    </row>
    <row r="53" spans="1:11" x14ac:dyDescent="0.25">
      <c r="A53" t="s">
        <v>69</v>
      </c>
      <c r="C53" t="s">
        <v>44</v>
      </c>
      <c r="D53" t="s">
        <v>45</v>
      </c>
      <c r="E53">
        <v>23.676500000000001</v>
      </c>
      <c r="F53">
        <v>-999.9</v>
      </c>
      <c r="K53">
        <v>80.099999999999994</v>
      </c>
    </row>
    <row r="54" spans="1:11" x14ac:dyDescent="0.25">
      <c r="A54" t="s">
        <v>70</v>
      </c>
      <c r="C54" t="s">
        <v>44</v>
      </c>
      <c r="D54" t="s">
        <v>45</v>
      </c>
      <c r="E54">
        <v>17.9771</v>
      </c>
      <c r="F54">
        <v>-999.9</v>
      </c>
      <c r="K54">
        <v>81</v>
      </c>
    </row>
    <row r="55" spans="1:11" x14ac:dyDescent="0.25">
      <c r="A55" t="s">
        <v>71</v>
      </c>
      <c r="C55" t="s">
        <v>44</v>
      </c>
      <c r="D55" t="s">
        <v>45</v>
      </c>
      <c r="E55">
        <v>17.994299999999999</v>
      </c>
      <c r="F55">
        <v>-999.9</v>
      </c>
      <c r="K55">
        <v>81.3</v>
      </c>
    </row>
    <row r="56" spans="1:11" x14ac:dyDescent="0.25">
      <c r="A56" t="s">
        <v>72</v>
      </c>
      <c r="C56" t="s">
        <v>44</v>
      </c>
      <c r="D56" t="s">
        <v>45</v>
      </c>
      <c r="E56">
        <v>17.817399999999999</v>
      </c>
      <c r="F56">
        <v>-999.9</v>
      </c>
      <c r="K56">
        <v>81.3</v>
      </c>
    </row>
    <row r="57" spans="1:11" x14ac:dyDescent="0.25">
      <c r="A57" t="s">
        <v>73</v>
      </c>
      <c r="C57" t="s">
        <v>44</v>
      </c>
      <c r="D57" t="s">
        <v>45</v>
      </c>
      <c r="E57">
        <v>25.3873</v>
      </c>
      <c r="F57">
        <v>-999.9</v>
      </c>
      <c r="K57">
        <v>80.8</v>
      </c>
    </row>
    <row r="58" spans="1:11" x14ac:dyDescent="0.25">
      <c r="A58" t="s">
        <v>74</v>
      </c>
      <c r="C58" t="s">
        <v>44</v>
      </c>
      <c r="D58" t="s">
        <v>45</v>
      </c>
      <c r="E58">
        <v>25.407800000000002</v>
      </c>
      <c r="F58">
        <v>-999.9</v>
      </c>
      <c r="K58">
        <v>80.8</v>
      </c>
    </row>
    <row r="59" spans="1:11" x14ac:dyDescent="0.25">
      <c r="A59" t="s">
        <v>75</v>
      </c>
      <c r="C59" t="s">
        <v>44</v>
      </c>
      <c r="D59" t="s">
        <v>45</v>
      </c>
      <c r="E59">
        <v>25.336400000000001</v>
      </c>
      <c r="F59">
        <v>-999.9</v>
      </c>
      <c r="K59">
        <v>80.8</v>
      </c>
    </row>
    <row r="60" spans="1:11" x14ac:dyDescent="0.25">
      <c r="A60" t="s">
        <v>76</v>
      </c>
      <c r="C60" t="s">
        <v>44</v>
      </c>
      <c r="D60" t="s">
        <v>45</v>
      </c>
      <c r="E60">
        <v>26.747499999999999</v>
      </c>
      <c r="F60">
        <v>-999.9</v>
      </c>
      <c r="K60">
        <v>80.599999999999994</v>
      </c>
    </row>
    <row r="61" spans="1:11" x14ac:dyDescent="0.25">
      <c r="A61" t="s">
        <v>77</v>
      </c>
      <c r="C61" t="s">
        <v>44</v>
      </c>
      <c r="D61" t="s">
        <v>45</v>
      </c>
      <c r="E61">
        <v>26.922699999999999</v>
      </c>
      <c r="F61">
        <v>-999.9</v>
      </c>
      <c r="K61">
        <v>80.599999999999994</v>
      </c>
    </row>
    <row r="62" spans="1:11" x14ac:dyDescent="0.25">
      <c r="A62" t="s">
        <v>78</v>
      </c>
      <c r="C62" t="s">
        <v>44</v>
      </c>
      <c r="D62" t="s">
        <v>45</v>
      </c>
      <c r="E62">
        <v>26.727399999999999</v>
      </c>
      <c r="F62">
        <v>-999.9</v>
      </c>
      <c r="K62">
        <v>80.599999999999994</v>
      </c>
    </row>
    <row r="63" spans="1:11" x14ac:dyDescent="0.25">
      <c r="A63" t="s">
        <v>79</v>
      </c>
      <c r="C63" t="s">
        <v>44</v>
      </c>
      <c r="D63" t="s">
        <v>45</v>
      </c>
      <c r="E63">
        <v>17.7959</v>
      </c>
      <c r="F63">
        <v>-999.9</v>
      </c>
      <c r="K63">
        <v>81</v>
      </c>
    </row>
    <row r="64" spans="1:11" x14ac:dyDescent="0.25">
      <c r="A64" t="s">
        <v>80</v>
      </c>
      <c r="C64" t="s">
        <v>44</v>
      </c>
      <c r="D64" t="s">
        <v>45</v>
      </c>
      <c r="E64">
        <v>23.992599999999999</v>
      </c>
      <c r="F64">
        <v>-999.9</v>
      </c>
      <c r="K64">
        <v>80.3</v>
      </c>
    </row>
    <row r="65" spans="1:11" x14ac:dyDescent="0.25">
      <c r="A65" t="s">
        <v>81</v>
      </c>
      <c r="C65" t="s">
        <v>44</v>
      </c>
      <c r="D65" t="s">
        <v>45</v>
      </c>
      <c r="E65">
        <v>23.134499999999999</v>
      </c>
      <c r="F65">
        <v>-999.9</v>
      </c>
      <c r="K65">
        <v>79.8</v>
      </c>
    </row>
    <row r="66" spans="1:11" x14ac:dyDescent="0.25">
      <c r="A66" t="s">
        <v>82</v>
      </c>
      <c r="C66" t="s">
        <v>44</v>
      </c>
      <c r="D66" t="s">
        <v>45</v>
      </c>
      <c r="E66">
        <v>17.864100000000001</v>
      </c>
      <c r="F66">
        <v>-999.9</v>
      </c>
      <c r="K66">
        <v>81.3</v>
      </c>
    </row>
    <row r="67" spans="1:11" x14ac:dyDescent="0.25">
      <c r="A67" t="s">
        <v>83</v>
      </c>
      <c r="C67" t="s">
        <v>44</v>
      </c>
      <c r="D67" t="s">
        <v>45</v>
      </c>
      <c r="E67">
        <v>17.744700000000002</v>
      </c>
      <c r="F67">
        <v>-999.9</v>
      </c>
      <c r="K67">
        <v>81.3</v>
      </c>
    </row>
    <row r="68" spans="1:11" x14ac:dyDescent="0.25">
      <c r="A68" t="s">
        <v>84</v>
      </c>
      <c r="C68" t="s">
        <v>44</v>
      </c>
      <c r="D68" t="s">
        <v>45</v>
      </c>
      <c r="E68">
        <v>17.715800000000002</v>
      </c>
      <c r="F68">
        <v>-999.9</v>
      </c>
      <c r="K68">
        <v>81.3</v>
      </c>
    </row>
    <row r="69" spans="1:11" x14ac:dyDescent="0.25">
      <c r="A69" t="s">
        <v>85</v>
      </c>
      <c r="C69" t="s">
        <v>44</v>
      </c>
      <c r="D69" t="s">
        <v>45</v>
      </c>
      <c r="E69">
        <v>29.7285</v>
      </c>
      <c r="F69">
        <v>-999.9</v>
      </c>
      <c r="K69">
        <v>80.8</v>
      </c>
    </row>
    <row r="70" spans="1:11" x14ac:dyDescent="0.25">
      <c r="A70" t="s">
        <v>86</v>
      </c>
      <c r="C70" t="s">
        <v>44</v>
      </c>
      <c r="D70" t="s">
        <v>45</v>
      </c>
      <c r="E70">
        <v>30.119299999999999</v>
      </c>
      <c r="F70">
        <v>-999.9</v>
      </c>
      <c r="K70">
        <v>81</v>
      </c>
    </row>
    <row r="71" spans="1:11" x14ac:dyDescent="0.25">
      <c r="A71" t="s">
        <v>87</v>
      </c>
      <c r="C71" t="s">
        <v>44</v>
      </c>
      <c r="D71" t="s">
        <v>45</v>
      </c>
      <c r="E71">
        <v>29.649100000000001</v>
      </c>
      <c r="F71">
        <v>-999.9</v>
      </c>
      <c r="K71">
        <v>81</v>
      </c>
    </row>
    <row r="72" spans="1:11" x14ac:dyDescent="0.25">
      <c r="A72" t="s">
        <v>88</v>
      </c>
      <c r="C72" t="s">
        <v>44</v>
      </c>
      <c r="D72" t="s">
        <v>45</v>
      </c>
      <c r="E72">
        <v>20.582799999999999</v>
      </c>
      <c r="F72">
        <v>-999.9</v>
      </c>
      <c r="K72">
        <v>80.599999999999994</v>
      </c>
    </row>
    <row r="73" spans="1:11" x14ac:dyDescent="0.25">
      <c r="A73" t="s">
        <v>89</v>
      </c>
      <c r="C73" t="s">
        <v>44</v>
      </c>
      <c r="D73" t="s">
        <v>45</v>
      </c>
      <c r="E73">
        <v>20.549700000000001</v>
      </c>
      <c r="F73">
        <v>-999.9</v>
      </c>
      <c r="K73">
        <v>80.599999999999994</v>
      </c>
    </row>
    <row r="74" spans="1:11" x14ac:dyDescent="0.25">
      <c r="A74" t="s">
        <v>90</v>
      </c>
      <c r="C74" t="s">
        <v>44</v>
      </c>
      <c r="D74" t="s">
        <v>45</v>
      </c>
      <c r="E74">
        <v>20.543700000000001</v>
      </c>
      <c r="F74">
        <v>-999.9</v>
      </c>
      <c r="K74">
        <v>80.3</v>
      </c>
    </row>
    <row r="75" spans="1:11" x14ac:dyDescent="0.25">
      <c r="A75" t="s">
        <v>91</v>
      </c>
      <c r="C75" t="s">
        <v>44</v>
      </c>
      <c r="D75" t="s">
        <v>45</v>
      </c>
      <c r="E75">
        <v>17.7623</v>
      </c>
      <c r="F75">
        <v>-999.9</v>
      </c>
      <c r="K75">
        <v>81</v>
      </c>
    </row>
    <row r="76" spans="1:11" x14ac:dyDescent="0.25">
      <c r="A76" t="s">
        <v>92</v>
      </c>
      <c r="C76" t="s">
        <v>44</v>
      </c>
      <c r="D76" t="s">
        <v>45</v>
      </c>
      <c r="E76">
        <v>23.936499999999999</v>
      </c>
      <c r="F76">
        <v>-999.9</v>
      </c>
      <c r="K76">
        <v>80.3</v>
      </c>
    </row>
    <row r="77" spans="1:11" x14ac:dyDescent="0.25">
      <c r="A77" t="s">
        <v>93</v>
      </c>
      <c r="C77" t="s">
        <v>44</v>
      </c>
      <c r="D77" t="s">
        <v>45</v>
      </c>
      <c r="E77">
        <v>23.108499999999999</v>
      </c>
      <c r="F77">
        <v>-999.9</v>
      </c>
      <c r="K77">
        <v>79.8</v>
      </c>
    </row>
    <row r="78" spans="1:11" x14ac:dyDescent="0.25">
      <c r="A78" t="s">
        <v>94</v>
      </c>
      <c r="C78" t="s">
        <v>44</v>
      </c>
      <c r="D78" t="s">
        <v>45</v>
      </c>
      <c r="E78">
        <v>18.116399999999999</v>
      </c>
      <c r="F78">
        <v>-999.9</v>
      </c>
      <c r="K78">
        <v>81.3</v>
      </c>
    </row>
    <row r="79" spans="1:11" x14ac:dyDescent="0.25">
      <c r="A79" t="s">
        <v>95</v>
      </c>
      <c r="C79" t="s">
        <v>44</v>
      </c>
      <c r="D79" t="s">
        <v>45</v>
      </c>
      <c r="E79">
        <v>17.93</v>
      </c>
      <c r="F79">
        <v>-999.9</v>
      </c>
      <c r="K79">
        <v>81.3</v>
      </c>
    </row>
    <row r="80" spans="1:11" x14ac:dyDescent="0.25">
      <c r="A80" t="s">
        <v>96</v>
      </c>
      <c r="C80" t="s">
        <v>44</v>
      </c>
      <c r="D80" t="s">
        <v>45</v>
      </c>
      <c r="E80">
        <v>17.9406</v>
      </c>
      <c r="F80">
        <v>-999.9</v>
      </c>
      <c r="K80">
        <v>81.599999999999994</v>
      </c>
    </row>
    <row r="81" spans="1:11" x14ac:dyDescent="0.25">
      <c r="A81" t="s">
        <v>97</v>
      </c>
      <c r="C81" t="s">
        <v>44</v>
      </c>
      <c r="D81" t="s">
        <v>45</v>
      </c>
      <c r="E81">
        <v>26.400300000000001</v>
      </c>
      <c r="F81">
        <v>-999.9</v>
      </c>
      <c r="K81">
        <v>81</v>
      </c>
    </row>
    <row r="82" spans="1:11" x14ac:dyDescent="0.25">
      <c r="A82" t="s">
        <v>98</v>
      </c>
      <c r="C82" t="s">
        <v>44</v>
      </c>
      <c r="D82" t="s">
        <v>45</v>
      </c>
      <c r="E82">
        <v>26.1905</v>
      </c>
      <c r="F82">
        <v>-999.9</v>
      </c>
      <c r="K82">
        <v>81</v>
      </c>
    </row>
    <row r="83" spans="1:11" x14ac:dyDescent="0.25">
      <c r="A83" t="s">
        <v>99</v>
      </c>
      <c r="C83" t="s">
        <v>44</v>
      </c>
      <c r="D83" t="s">
        <v>45</v>
      </c>
      <c r="E83">
        <v>26.1937</v>
      </c>
      <c r="F83">
        <v>-999.9</v>
      </c>
      <c r="K83">
        <v>81</v>
      </c>
    </row>
    <row r="84" spans="1:11" x14ac:dyDescent="0.25">
      <c r="A84" t="s">
        <v>100</v>
      </c>
      <c r="C84" t="s">
        <v>44</v>
      </c>
      <c r="D84" t="s">
        <v>45</v>
      </c>
      <c r="E84">
        <v>25.610499999999998</v>
      </c>
      <c r="F84">
        <v>-999.9</v>
      </c>
      <c r="K84">
        <v>80.8</v>
      </c>
    </row>
    <row r="85" spans="1:11" x14ac:dyDescent="0.25">
      <c r="A85" t="s">
        <v>101</v>
      </c>
      <c r="C85" t="s">
        <v>44</v>
      </c>
      <c r="D85" t="s">
        <v>45</v>
      </c>
      <c r="E85">
        <v>25.580500000000001</v>
      </c>
      <c r="F85">
        <v>-999.9</v>
      </c>
      <c r="K85">
        <v>80.8</v>
      </c>
    </row>
    <row r="86" spans="1:11" x14ac:dyDescent="0.25">
      <c r="A86" t="s">
        <v>102</v>
      </c>
      <c r="C86" t="s">
        <v>44</v>
      </c>
      <c r="D86" t="s">
        <v>45</v>
      </c>
      <c r="E86">
        <v>25.7332</v>
      </c>
      <c r="F86">
        <v>-999.9</v>
      </c>
      <c r="K86">
        <v>80.599999999999994</v>
      </c>
    </row>
    <row r="87" spans="1:11" x14ac:dyDescent="0.25">
      <c r="A87" t="s">
        <v>103</v>
      </c>
      <c r="C87" t="s">
        <v>44</v>
      </c>
      <c r="D87" t="s">
        <v>45</v>
      </c>
      <c r="E87">
        <v>17.3598</v>
      </c>
      <c r="F87">
        <v>-999.9</v>
      </c>
      <c r="K87">
        <v>81</v>
      </c>
    </row>
    <row r="88" spans="1:11" x14ac:dyDescent="0.25">
      <c r="A88" t="s">
        <v>104</v>
      </c>
      <c r="C88" t="s">
        <v>44</v>
      </c>
      <c r="D88" t="s">
        <v>45</v>
      </c>
      <c r="E88">
        <v>22.531300000000002</v>
      </c>
      <c r="F88">
        <v>-999.9</v>
      </c>
      <c r="K88">
        <v>80.3</v>
      </c>
    </row>
    <row r="89" spans="1:11" x14ac:dyDescent="0.25">
      <c r="A89" t="s">
        <v>105</v>
      </c>
      <c r="C89" t="s">
        <v>44</v>
      </c>
      <c r="D89" t="s">
        <v>45</v>
      </c>
      <c r="E89">
        <v>27.453199999999999</v>
      </c>
      <c r="F89">
        <v>-999.9</v>
      </c>
      <c r="K89">
        <v>80.099999999999994</v>
      </c>
    </row>
    <row r="90" spans="1:11" x14ac:dyDescent="0.25">
      <c r="A90" t="s">
        <v>106</v>
      </c>
      <c r="C90" t="s">
        <v>44</v>
      </c>
      <c r="D90" t="s">
        <v>45</v>
      </c>
      <c r="E90">
        <v>17.255099999999999</v>
      </c>
      <c r="F90">
        <v>-999.9</v>
      </c>
      <c r="K90">
        <v>81</v>
      </c>
    </row>
    <row r="91" spans="1:11" x14ac:dyDescent="0.25">
      <c r="A91" t="s">
        <v>107</v>
      </c>
      <c r="C91" t="s">
        <v>44</v>
      </c>
      <c r="D91" t="s">
        <v>45</v>
      </c>
      <c r="E91">
        <v>17.180599999999998</v>
      </c>
      <c r="F91">
        <v>-999.9</v>
      </c>
      <c r="K91">
        <v>81.3</v>
      </c>
    </row>
    <row r="92" spans="1:11" x14ac:dyDescent="0.25">
      <c r="A92" t="s">
        <v>108</v>
      </c>
      <c r="C92" t="s">
        <v>44</v>
      </c>
      <c r="D92" t="s">
        <v>45</v>
      </c>
      <c r="E92">
        <v>17.1447</v>
      </c>
      <c r="F92">
        <v>-999.9</v>
      </c>
      <c r="K92">
        <v>81.3</v>
      </c>
    </row>
    <row r="93" spans="1:11" x14ac:dyDescent="0.25">
      <c r="A93" t="s">
        <v>109</v>
      </c>
      <c r="C93" t="s">
        <v>44</v>
      </c>
      <c r="D93" t="s">
        <v>45</v>
      </c>
      <c r="E93">
        <v>26.541499999999999</v>
      </c>
      <c r="F93">
        <v>-999.9</v>
      </c>
      <c r="K93">
        <v>80.8</v>
      </c>
    </row>
    <row r="94" spans="1:11" x14ac:dyDescent="0.25">
      <c r="A94" t="s">
        <v>110</v>
      </c>
      <c r="C94" t="s">
        <v>44</v>
      </c>
      <c r="D94" t="s">
        <v>45</v>
      </c>
      <c r="E94">
        <v>26.407699999999998</v>
      </c>
      <c r="F94">
        <v>-999.9</v>
      </c>
      <c r="K94">
        <v>80.8</v>
      </c>
    </row>
    <row r="95" spans="1:11" x14ac:dyDescent="0.25">
      <c r="A95" t="s">
        <v>111</v>
      </c>
      <c r="C95" t="s">
        <v>44</v>
      </c>
      <c r="D95" t="s">
        <v>45</v>
      </c>
      <c r="E95">
        <v>26.300999999999998</v>
      </c>
      <c r="F95">
        <v>-999.9</v>
      </c>
      <c r="K95">
        <v>81</v>
      </c>
    </row>
    <row r="96" spans="1:11" x14ac:dyDescent="0.25">
      <c r="A96" t="s">
        <v>112</v>
      </c>
      <c r="C96" t="s">
        <v>44</v>
      </c>
      <c r="D96" t="s">
        <v>45</v>
      </c>
      <c r="E96">
        <v>24.572299999999998</v>
      </c>
      <c r="F96">
        <v>-999.9</v>
      </c>
      <c r="K96">
        <v>80.8</v>
      </c>
    </row>
    <row r="97" spans="1:11" x14ac:dyDescent="0.25">
      <c r="A97" t="s">
        <v>113</v>
      </c>
      <c r="C97" t="s">
        <v>44</v>
      </c>
      <c r="D97" t="s">
        <v>45</v>
      </c>
      <c r="E97">
        <v>24.494399999999999</v>
      </c>
      <c r="F97">
        <v>-999.9</v>
      </c>
      <c r="K97">
        <v>80.599999999999994</v>
      </c>
    </row>
    <row r="98" spans="1:11" x14ac:dyDescent="0.25">
      <c r="A98" t="s">
        <v>114</v>
      </c>
      <c r="C98" t="s">
        <v>44</v>
      </c>
      <c r="D98" t="s">
        <v>45</v>
      </c>
      <c r="E98">
        <v>24.464600000000001</v>
      </c>
      <c r="F98">
        <v>-999.9</v>
      </c>
      <c r="K98">
        <v>80.3</v>
      </c>
    </row>
    <row r="99" spans="1:11" x14ac:dyDescent="0.25">
      <c r="A99" t="s">
        <v>115</v>
      </c>
      <c r="C99" t="s">
        <v>44</v>
      </c>
      <c r="D99" t="s">
        <v>45</v>
      </c>
      <c r="E99">
        <v>17.363800000000001</v>
      </c>
      <c r="F99">
        <v>-999.9</v>
      </c>
      <c r="K99">
        <v>80.8</v>
      </c>
    </row>
    <row r="100" spans="1:11" x14ac:dyDescent="0.25">
      <c r="A100" t="s">
        <v>116</v>
      </c>
      <c r="C100" t="s">
        <v>44</v>
      </c>
      <c r="D100" t="s">
        <v>45</v>
      </c>
      <c r="E100">
        <v>22.6233</v>
      </c>
      <c r="F100">
        <v>-999.9</v>
      </c>
      <c r="K100">
        <v>80.3</v>
      </c>
    </row>
    <row r="101" spans="1:11" x14ac:dyDescent="0.25">
      <c r="A101" t="s">
        <v>117</v>
      </c>
      <c r="C101" t="s">
        <v>44</v>
      </c>
      <c r="D101" t="s">
        <v>45</v>
      </c>
      <c r="E101">
        <v>27.2819</v>
      </c>
      <c r="F101">
        <v>-999.9</v>
      </c>
      <c r="K101">
        <v>79.8</v>
      </c>
    </row>
    <row r="102" spans="1:11" x14ac:dyDescent="0.25">
      <c r="A102" t="s">
        <v>118</v>
      </c>
      <c r="C102" t="s">
        <v>44</v>
      </c>
      <c r="D102" t="s">
        <v>45</v>
      </c>
      <c r="E102">
        <v>17.687100000000001</v>
      </c>
      <c r="F102">
        <v>-999.9</v>
      </c>
      <c r="K102">
        <v>81</v>
      </c>
    </row>
    <row r="103" spans="1:11" x14ac:dyDescent="0.25">
      <c r="A103" t="s">
        <v>119</v>
      </c>
      <c r="C103" t="s">
        <v>44</v>
      </c>
      <c r="D103" t="s">
        <v>45</v>
      </c>
      <c r="E103">
        <v>17.6051</v>
      </c>
      <c r="F103">
        <v>-999.9</v>
      </c>
      <c r="K103">
        <v>81</v>
      </c>
    </row>
    <row r="104" spans="1:11" x14ac:dyDescent="0.25">
      <c r="A104" t="s">
        <v>120</v>
      </c>
      <c r="C104" t="s">
        <v>44</v>
      </c>
      <c r="D104" t="s">
        <v>45</v>
      </c>
      <c r="E104">
        <v>17.617100000000001</v>
      </c>
      <c r="F104">
        <v>-999.9</v>
      </c>
      <c r="K104">
        <v>81</v>
      </c>
    </row>
    <row r="105" spans="1:11" x14ac:dyDescent="0.25">
      <c r="A105" t="s">
        <v>121</v>
      </c>
      <c r="C105" t="s">
        <v>44</v>
      </c>
      <c r="D105" t="s">
        <v>45</v>
      </c>
      <c r="E105">
        <v>26.106100000000001</v>
      </c>
      <c r="F105">
        <v>-999.9</v>
      </c>
      <c r="K105">
        <v>80.599999999999994</v>
      </c>
    </row>
    <row r="106" spans="1:11" x14ac:dyDescent="0.25">
      <c r="A106" t="s">
        <v>122</v>
      </c>
      <c r="C106" t="s">
        <v>44</v>
      </c>
      <c r="D106" t="s">
        <v>45</v>
      </c>
      <c r="E106">
        <v>25.8855</v>
      </c>
      <c r="F106">
        <v>-999.9</v>
      </c>
      <c r="K106">
        <v>80.599999999999994</v>
      </c>
    </row>
    <row r="107" spans="1:11" x14ac:dyDescent="0.25">
      <c r="A107" t="s">
        <v>123</v>
      </c>
      <c r="C107" t="s">
        <v>44</v>
      </c>
      <c r="D107" t="s">
        <v>45</v>
      </c>
      <c r="E107">
        <v>26.005700000000001</v>
      </c>
      <c r="F107">
        <v>-999.9</v>
      </c>
      <c r="K107">
        <v>80.599999999999994</v>
      </c>
    </row>
    <row r="108" spans="1:11" x14ac:dyDescent="0.25">
      <c r="A108" t="s">
        <v>124</v>
      </c>
      <c r="C108" t="s">
        <v>44</v>
      </c>
      <c r="D108" t="s">
        <v>45</v>
      </c>
      <c r="E108">
        <v>27.600100000000001</v>
      </c>
      <c r="F108">
        <v>-999.9</v>
      </c>
      <c r="K108">
        <v>80.599999999999994</v>
      </c>
    </row>
    <row r="109" spans="1:11" x14ac:dyDescent="0.25">
      <c r="A109" t="s">
        <v>125</v>
      </c>
      <c r="C109" t="s">
        <v>44</v>
      </c>
      <c r="D109" t="s">
        <v>45</v>
      </c>
      <c r="E109">
        <v>27.259799999999998</v>
      </c>
      <c r="F109">
        <v>-999.9</v>
      </c>
      <c r="K109">
        <v>80.599999999999994</v>
      </c>
    </row>
    <row r="110" spans="1:11" x14ac:dyDescent="0.25">
      <c r="A110" t="s">
        <v>126</v>
      </c>
      <c r="C110" t="s">
        <v>44</v>
      </c>
      <c r="D110" t="s">
        <v>45</v>
      </c>
      <c r="E110">
        <v>27.547799999999999</v>
      </c>
      <c r="F110">
        <v>-999.9</v>
      </c>
      <c r="K110">
        <v>80.3</v>
      </c>
    </row>
    <row r="111" spans="1:11" x14ac:dyDescent="0.25">
      <c r="A111" t="s">
        <v>127</v>
      </c>
      <c r="C111" t="s">
        <v>44</v>
      </c>
      <c r="D111" t="s">
        <v>45</v>
      </c>
      <c r="E111">
        <v>17.454699999999999</v>
      </c>
      <c r="F111">
        <v>-999.9</v>
      </c>
      <c r="K111">
        <v>80.8</v>
      </c>
    </row>
    <row r="112" spans="1:11" x14ac:dyDescent="0.25">
      <c r="A112" t="s">
        <v>128</v>
      </c>
      <c r="C112" t="s">
        <v>44</v>
      </c>
      <c r="D112" t="s">
        <v>45</v>
      </c>
      <c r="E112">
        <v>22.656300000000002</v>
      </c>
      <c r="F112">
        <v>-999.9</v>
      </c>
      <c r="K112">
        <v>80.099999999999994</v>
      </c>
    </row>
    <row r="113" spans="1:11" x14ac:dyDescent="0.25">
      <c r="A113" t="s">
        <v>129</v>
      </c>
      <c r="C113" t="s">
        <v>44</v>
      </c>
      <c r="D113" t="s">
        <v>45</v>
      </c>
      <c r="E113">
        <v>27.1173</v>
      </c>
      <c r="F113">
        <v>-999.9</v>
      </c>
      <c r="K113">
        <v>79.8</v>
      </c>
    </row>
    <row r="114" spans="1:11" x14ac:dyDescent="0.25">
      <c r="A114" t="s">
        <v>130</v>
      </c>
      <c r="C114" t="s">
        <v>44</v>
      </c>
      <c r="D114" t="s">
        <v>45</v>
      </c>
      <c r="E114">
        <v>17.414300000000001</v>
      </c>
      <c r="F114">
        <v>-999.9</v>
      </c>
      <c r="K114">
        <v>81</v>
      </c>
    </row>
    <row r="115" spans="1:11" x14ac:dyDescent="0.25">
      <c r="A115" t="s">
        <v>131</v>
      </c>
      <c r="C115" t="s">
        <v>44</v>
      </c>
      <c r="D115" t="s">
        <v>45</v>
      </c>
      <c r="E115">
        <v>17.3078</v>
      </c>
      <c r="F115">
        <v>-999.9</v>
      </c>
      <c r="K115">
        <v>81</v>
      </c>
    </row>
    <row r="116" spans="1:11" x14ac:dyDescent="0.25">
      <c r="A116" t="s">
        <v>132</v>
      </c>
      <c r="C116" t="s">
        <v>44</v>
      </c>
      <c r="D116" t="s">
        <v>45</v>
      </c>
      <c r="E116">
        <v>17.177499999999998</v>
      </c>
      <c r="F116">
        <v>-999.9</v>
      </c>
      <c r="K116">
        <v>81</v>
      </c>
    </row>
    <row r="117" spans="1:11" x14ac:dyDescent="0.25">
      <c r="A117" t="s">
        <v>133</v>
      </c>
      <c r="C117" t="s">
        <v>44</v>
      </c>
      <c r="D117" t="s">
        <v>45</v>
      </c>
      <c r="E117">
        <v>25.6157</v>
      </c>
      <c r="F117">
        <v>-999.9</v>
      </c>
      <c r="K117">
        <v>80.599999999999994</v>
      </c>
    </row>
    <row r="118" spans="1:11" x14ac:dyDescent="0.25">
      <c r="A118" t="s">
        <v>134</v>
      </c>
      <c r="C118" t="s">
        <v>44</v>
      </c>
      <c r="D118" t="s">
        <v>45</v>
      </c>
      <c r="E118">
        <v>25.528400000000001</v>
      </c>
      <c r="F118">
        <v>-999.9</v>
      </c>
      <c r="K118">
        <v>80.599999999999994</v>
      </c>
    </row>
    <row r="119" spans="1:11" x14ac:dyDescent="0.25">
      <c r="A119" t="s">
        <v>135</v>
      </c>
      <c r="C119" t="s">
        <v>44</v>
      </c>
      <c r="D119" t="s">
        <v>45</v>
      </c>
      <c r="E119">
        <v>25.489599999999999</v>
      </c>
      <c r="F119">
        <v>-999.9</v>
      </c>
      <c r="K119">
        <v>80.599999999999994</v>
      </c>
    </row>
    <row r="120" spans="1:11" x14ac:dyDescent="0.25">
      <c r="A120" t="s">
        <v>136</v>
      </c>
      <c r="C120" t="s">
        <v>44</v>
      </c>
      <c r="D120" t="s">
        <v>45</v>
      </c>
      <c r="E120">
        <v>25.917400000000001</v>
      </c>
      <c r="F120">
        <v>-999.9</v>
      </c>
      <c r="K120">
        <v>80.3</v>
      </c>
    </row>
    <row r="121" spans="1:11" x14ac:dyDescent="0.25">
      <c r="A121" t="s">
        <v>137</v>
      </c>
      <c r="C121" t="s">
        <v>44</v>
      </c>
      <c r="D121" t="s">
        <v>45</v>
      </c>
      <c r="E121">
        <v>25.6812</v>
      </c>
      <c r="F121">
        <v>-999.9</v>
      </c>
      <c r="K121">
        <v>80.3</v>
      </c>
    </row>
    <row r="122" spans="1:11" x14ac:dyDescent="0.25">
      <c r="A122" t="s">
        <v>138</v>
      </c>
      <c r="C122" t="s">
        <v>44</v>
      </c>
      <c r="D122" t="s">
        <v>45</v>
      </c>
      <c r="E122">
        <v>26.034800000000001</v>
      </c>
      <c r="F122">
        <v>-999.9</v>
      </c>
      <c r="K122">
        <v>80.3</v>
      </c>
    </row>
    <row r="123" spans="1:11" x14ac:dyDescent="0.25">
      <c r="A123" t="s">
        <v>139</v>
      </c>
      <c r="C123" t="s">
        <v>44</v>
      </c>
      <c r="D123" t="s">
        <v>45</v>
      </c>
      <c r="E123" t="s">
        <v>55</v>
      </c>
      <c r="K123">
        <v>87.3</v>
      </c>
    </row>
    <row r="124" spans="1:11" x14ac:dyDescent="0.25">
      <c r="A124" t="s">
        <v>140</v>
      </c>
      <c r="C124" t="s">
        <v>44</v>
      </c>
      <c r="D124" t="s">
        <v>45</v>
      </c>
      <c r="E124" t="s">
        <v>55</v>
      </c>
      <c r="K124">
        <v>82.8</v>
      </c>
    </row>
    <row r="125" spans="1:11" x14ac:dyDescent="0.25">
      <c r="A125" t="s">
        <v>141</v>
      </c>
      <c r="C125" t="s">
        <v>44</v>
      </c>
      <c r="D125" t="s">
        <v>45</v>
      </c>
      <c r="E125">
        <v>37.5137</v>
      </c>
      <c r="F125">
        <v>-999.9</v>
      </c>
      <c r="K125">
        <v>72.900000000000006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workbookViewId="0">
      <selection activeCell="M14" sqref="M14"/>
    </sheetView>
  </sheetViews>
  <sheetFormatPr defaultRowHeight="15" x14ac:dyDescent="0.25"/>
  <cols>
    <col min="9" max="9" width="11.42578125" bestFit="1" customWidth="1"/>
    <col min="10" max="10" width="15.7109375" bestFit="1" customWidth="1"/>
  </cols>
  <sheetData>
    <row r="1" spans="1:10" x14ac:dyDescent="0.25">
      <c r="A1" t="s">
        <v>0</v>
      </c>
      <c r="H1" s="10"/>
      <c r="I1" s="11" t="s">
        <v>165</v>
      </c>
      <c r="J1" s="11" t="s">
        <v>166</v>
      </c>
    </row>
    <row r="2" spans="1:10" x14ac:dyDescent="0.25">
      <c r="A2" t="s">
        <v>1</v>
      </c>
      <c r="H2" s="15" t="s">
        <v>168</v>
      </c>
      <c r="I2" s="16" t="s">
        <v>169</v>
      </c>
      <c r="J2" s="17" t="s">
        <v>170</v>
      </c>
    </row>
    <row r="3" spans="1:10" x14ac:dyDescent="0.25">
      <c r="A3" t="s">
        <v>2</v>
      </c>
    </row>
    <row r="5" spans="1:10" x14ac:dyDescent="0.25">
      <c r="A5" t="s">
        <v>3</v>
      </c>
    </row>
    <row r="7" spans="1:10" x14ac:dyDescent="0.25">
      <c r="A7" t="s">
        <v>4</v>
      </c>
    </row>
    <row r="8" spans="1:10" x14ac:dyDescent="0.25">
      <c r="A8" t="s">
        <v>5</v>
      </c>
      <c r="B8" t="s">
        <v>6</v>
      </c>
      <c r="C8" t="s">
        <v>7</v>
      </c>
    </row>
    <row r="9" spans="1:10" x14ac:dyDescent="0.25">
      <c r="A9" t="s">
        <v>8</v>
      </c>
      <c r="B9" t="s">
        <v>6</v>
      </c>
      <c r="C9" t="s">
        <v>9</v>
      </c>
    </row>
    <row r="10" spans="1:10" x14ac:dyDescent="0.25">
      <c r="A10" t="s">
        <v>10</v>
      </c>
    </row>
    <row r="11" spans="1:10" x14ac:dyDescent="0.25">
      <c r="A11" t="s">
        <v>11</v>
      </c>
    </row>
    <row r="12" spans="1:10" x14ac:dyDescent="0.25">
      <c r="A12" t="s">
        <v>12</v>
      </c>
    </row>
    <row r="13" spans="1:10" x14ac:dyDescent="0.25">
      <c r="A13" t="s">
        <v>13</v>
      </c>
    </row>
    <row r="15" spans="1:10" x14ac:dyDescent="0.25">
      <c r="A15" t="s">
        <v>14</v>
      </c>
    </row>
    <row r="16" spans="1:10" x14ac:dyDescent="0.25">
      <c r="A16" t="s">
        <v>15</v>
      </c>
      <c r="B16" t="s">
        <v>16</v>
      </c>
      <c r="C16" t="s">
        <v>17</v>
      </c>
      <c r="D16" t="s">
        <v>18</v>
      </c>
      <c r="E16" t="s">
        <v>19</v>
      </c>
      <c r="F16" t="s">
        <v>20</v>
      </c>
    </row>
    <row r="17" spans="1:5" x14ac:dyDescent="0.25">
      <c r="A17">
        <v>1</v>
      </c>
      <c r="B17">
        <v>1</v>
      </c>
      <c r="C17" t="s">
        <v>21</v>
      </c>
      <c r="D17" s="1">
        <v>8.3333333333333329E-2</v>
      </c>
      <c r="E17" t="s">
        <v>22</v>
      </c>
    </row>
    <row r="18" spans="1:5" x14ac:dyDescent="0.25">
      <c r="A18">
        <v>2</v>
      </c>
      <c r="B18">
        <v>1</v>
      </c>
      <c r="C18" t="s">
        <v>23</v>
      </c>
      <c r="D18" s="1">
        <v>0.41666666666666669</v>
      </c>
      <c r="E18" t="s">
        <v>22</v>
      </c>
    </row>
    <row r="19" spans="1:5" x14ac:dyDescent="0.25">
      <c r="A19">
        <v>3</v>
      </c>
      <c r="B19">
        <v>40</v>
      </c>
      <c r="C19" t="s">
        <v>23</v>
      </c>
      <c r="D19" s="1">
        <v>1.0416666666666666E-2</v>
      </c>
      <c r="E19" t="s">
        <v>22</v>
      </c>
    </row>
    <row r="20" spans="1:5" x14ac:dyDescent="0.25">
      <c r="C20" t="s">
        <v>24</v>
      </c>
      <c r="D20" s="1">
        <v>4.1666666666666664E-2</v>
      </c>
      <c r="E20" t="s">
        <v>22</v>
      </c>
    </row>
    <row r="21" spans="1:5" x14ac:dyDescent="0.25">
      <c r="A21" t="s">
        <v>25</v>
      </c>
      <c r="B21">
        <v>1</v>
      </c>
      <c r="C21" t="s">
        <v>23</v>
      </c>
      <c r="D21" s="1">
        <v>1.0416666666666666E-2</v>
      </c>
      <c r="E21" t="s">
        <v>22</v>
      </c>
    </row>
    <row r="22" spans="1:5" x14ac:dyDescent="0.25">
      <c r="C22" t="s">
        <v>24</v>
      </c>
      <c r="D22" s="1">
        <v>4.1666666666666664E-2</v>
      </c>
      <c r="E22" t="s">
        <v>22</v>
      </c>
    </row>
    <row r="23" spans="1:5" x14ac:dyDescent="0.25">
      <c r="C23" t="s">
        <v>23</v>
      </c>
      <c r="D23" s="1">
        <v>1.0416666666666666E-2</v>
      </c>
      <c r="E23" t="s">
        <v>22</v>
      </c>
    </row>
    <row r="24" spans="1:5" x14ac:dyDescent="0.25">
      <c r="C24" t="s">
        <v>24</v>
      </c>
      <c r="D24" s="1">
        <v>1.0416666666666666E-2</v>
      </c>
      <c r="E24" t="s">
        <v>22</v>
      </c>
    </row>
    <row r="25" spans="1:5" x14ac:dyDescent="0.25">
      <c r="A25" t="s">
        <v>26</v>
      </c>
    </row>
    <row r="26" spans="1:5" x14ac:dyDescent="0.25">
      <c r="A26" t="s">
        <v>27</v>
      </c>
    </row>
    <row r="27" spans="1:5" x14ac:dyDescent="0.25">
      <c r="A27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results as usual</vt:lpstr>
      <vt:lpstr>sorted</vt:lpstr>
      <vt:lpstr>231123 raw</vt:lpstr>
      <vt:lpstr>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LME</dc:creator>
  <cp:lastModifiedBy>User</cp:lastModifiedBy>
  <cp:lastPrinted>2023-11-24T14:16:58Z</cp:lastPrinted>
  <dcterms:created xsi:type="dcterms:W3CDTF">2023-11-23T14:19:51Z</dcterms:created>
  <dcterms:modified xsi:type="dcterms:W3CDTF">2024-06-20T14:06:27Z</dcterms:modified>
</cp:coreProperties>
</file>